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EC1871C2-D765-46FF-B920-FD00978221CD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Rev 0-2025" sheetId="2" r:id="rId1"/>
    <sheet name="Rev 0-2024" sheetId="3" r:id="rId2"/>
    <sheet name="Revizyon Tablosu" sheetId="1" r:id="rId3"/>
  </sheets>
  <definedNames>
    <definedName name="aaa">#REF!</definedName>
    <definedName name="ADA">#REF!</definedName>
    <definedName name="ADAM">#REF!</definedName>
    <definedName name="FE">#REF!</definedName>
    <definedName name="MADAM">#REF!</definedName>
    <definedName name="Satınalmaetkik1">#REF!</definedName>
    <definedName name="sdsd">#REF!</definedName>
    <definedName name="SONUÇ">#REF!</definedName>
    <definedName name="ssd">#REF!</definedName>
    <definedName name="veri">#REF!</definedName>
    <definedName name="_xlnm.Print_Titles" localSheetId="1">'Rev 0-2024'!$1:$1</definedName>
    <definedName name="_xlnm.Print_Titles" localSheetId="0">'Rev 0-2025'!$1:$1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3" l="1"/>
  <c r="C48" i="3"/>
  <c r="D16" i="3" s="1"/>
  <c r="B48" i="3"/>
  <c r="D15" i="3" s="1"/>
  <c r="D47" i="3"/>
  <c r="D46" i="3"/>
  <c r="D45" i="3"/>
  <c r="D44" i="3"/>
  <c r="D43" i="3"/>
  <c r="D42" i="3"/>
  <c r="D41" i="3"/>
  <c r="D40" i="3"/>
  <c r="D39" i="3"/>
  <c r="D38" i="3"/>
  <c r="D37" i="3"/>
  <c r="D36" i="3"/>
  <c r="F17" i="3"/>
  <c r="G16" i="3" s="1"/>
  <c r="H16" i="3"/>
  <c r="H15" i="3"/>
  <c r="H17" i="3" s="1"/>
  <c r="G15" i="3"/>
  <c r="J9" i="3"/>
  <c r="I9" i="3"/>
  <c r="D9" i="3"/>
  <c r="E9" i="3" s="1"/>
  <c r="C9" i="3"/>
  <c r="D48" i="3" l="1"/>
  <c r="I15" i="3"/>
  <c r="I16" i="3"/>
  <c r="D17" i="3"/>
  <c r="E15" i="3" s="1"/>
  <c r="J15" i="3"/>
  <c r="J16" i="3"/>
  <c r="E16" i="3"/>
  <c r="E48" i="2"/>
  <c r="C48" i="2"/>
  <c r="B48" i="2"/>
  <c r="D47" i="2"/>
  <c r="D46" i="2"/>
  <c r="D45" i="2"/>
  <c r="D44" i="2"/>
  <c r="D43" i="2"/>
  <c r="D42" i="2"/>
  <c r="D41" i="2"/>
  <c r="D40" i="2"/>
  <c r="D39" i="2"/>
  <c r="D38" i="2"/>
  <c r="D37" i="2"/>
  <c r="D36" i="2"/>
  <c r="F17" i="2"/>
  <c r="G15" i="2" s="1"/>
  <c r="H16" i="2"/>
  <c r="H15" i="2"/>
  <c r="D9" i="2"/>
  <c r="C9" i="2"/>
  <c r="E9" i="2" s="1"/>
  <c r="H17" i="2" l="1"/>
  <c r="D48" i="2"/>
  <c r="G16" i="2"/>
  <c r="I16" i="2"/>
  <c r="D17" i="2"/>
  <c r="E15" i="2" s="1"/>
  <c r="J15" i="2"/>
  <c r="J16" i="2"/>
  <c r="I15" i="2"/>
  <c r="E16" i="2" l="1"/>
</calcChain>
</file>

<file path=xl/sharedStrings.xml><?xml version="1.0" encoding="utf-8"?>
<sst xmlns="http://schemas.openxmlformats.org/spreadsheetml/2006/main" count="136" uniqueCount="71">
  <si>
    <t>BİRİM ENERJİ TÜKETİM FORMU (BET)</t>
  </si>
  <si>
    <t xml:space="preserve">Doküman No: YID.EYB-FR-016
Yayın Tarihi: 01.11.2023
Revizyon No: 00
Revizyon Tarihi:  -
Sayfa: 2/2
</t>
  </si>
  <si>
    <t>ENERJİ TÜRÜ</t>
  </si>
  <si>
    <t>TOPLAM ENERJi TÜKETİMİ (TEP)</t>
  </si>
  <si>
    <t>TOPLAM KULLANMA ALANI (m2)</t>
  </si>
  <si>
    <t xml:space="preserve">BET          (TOPLAM TEP/m2) </t>
  </si>
  <si>
    <t>BEKLENEN TOPLAM ENERJi TÜKETİMİ (TEP)</t>
  </si>
  <si>
    <t>GERÇEKLEŞEN TOPLAM ENERJi TÜKETİMİ (TEP)</t>
  </si>
  <si>
    <t>BEKLENEN BET (TOPLAM TEP/m2)</t>
  </si>
  <si>
    <t>GERÇEKLEŞEN BET (TEP/kg) yada (TEP/adet)</t>
  </si>
  <si>
    <t xml:space="preserve">ÖEK 1 </t>
  </si>
  <si>
    <t xml:space="preserve">ELEKTRİK </t>
  </si>
  <si>
    <t xml:space="preserve">ÖEK 2 </t>
  </si>
  <si>
    <t xml:space="preserve">ÖEK 3 </t>
  </si>
  <si>
    <t>ÖEK 4</t>
  </si>
  <si>
    <t>ÖEK 5</t>
  </si>
  <si>
    <t xml:space="preserve">FUEL OİL </t>
  </si>
  <si>
    <t xml:space="preserve">GENEL TOPLAM </t>
  </si>
  <si>
    <t>TÜKETİM TÜRÜ</t>
  </si>
  <si>
    <t>TÜKETİM</t>
  </si>
  <si>
    <t>MALİYET</t>
  </si>
  <si>
    <t>EMİSYON SALIMI</t>
  </si>
  <si>
    <t>BİRİM MALİYET</t>
  </si>
  <si>
    <t>Miktar/Yıl</t>
  </si>
  <si>
    <t>Orjinal Birim</t>
  </si>
  <si>
    <t>TEP / Yıl</t>
  </si>
  <si>
    <t>% TEP Toplam</t>
  </si>
  <si>
    <t>TL</t>
  </si>
  <si>
    <t>% Toplam</t>
  </si>
  <si>
    <t>Ton CO2 eşd./kWh</t>
  </si>
  <si>
    <t>TL / TEP</t>
  </si>
  <si>
    <t>Elektrik (alınan)</t>
  </si>
  <si>
    <t>(kWh)</t>
  </si>
  <si>
    <t>Fuel Oil</t>
  </si>
  <si>
    <t>(kg)</t>
  </si>
  <si>
    <t xml:space="preserve">TOPLAM </t>
  </si>
  <si>
    <t>2023 - AYLAR</t>
  </si>
  <si>
    <t>Elektrik Tüketimi (TEP)</t>
  </si>
  <si>
    <t>Fuel Oil Tüketimi (TEP)</t>
  </si>
  <si>
    <t>Birim Enerji Tüketimi (TEP/m2)</t>
  </si>
  <si>
    <t>Aylık Toplam Enerji Maliyeti (TL)</t>
  </si>
  <si>
    <t>2023 Ocak</t>
  </si>
  <si>
    <t>2023 Şubat</t>
  </si>
  <si>
    <t>2023 Mart</t>
  </si>
  <si>
    <t>2023 Nisan</t>
  </si>
  <si>
    <t>2023 Mayıs</t>
  </si>
  <si>
    <t>2023 Haziran</t>
  </si>
  <si>
    <t>2023 Temmuz</t>
  </si>
  <si>
    <t>2023 Ağustos</t>
  </si>
  <si>
    <t>2023 Eylül</t>
  </si>
  <si>
    <t>2023 Ekim</t>
  </si>
  <si>
    <t>2023 Kasım</t>
  </si>
  <si>
    <t>2023 Aralık</t>
  </si>
  <si>
    <t>Toplam</t>
  </si>
  <si>
    <t xml:space="preserve">TARİH: </t>
  </si>
  <si>
    <t>TARİH: 23.11.2023</t>
  </si>
  <si>
    <t>İMZA:</t>
  </si>
  <si>
    <t>2024 YILI TÜKETİM VE MALİYETLERİ</t>
  </si>
  <si>
    <t>2023 YILI TÜKETİM VE MALİYETLERİ</t>
  </si>
  <si>
    <t>HAZIRLAYAN: Enerji Yönetim Birim Sorumlusu</t>
  </si>
  <si>
    <t>ONAYLAYAN: Rektör</t>
  </si>
  <si>
    <t>DOKÜMAN REVİZYON TABLOSU</t>
  </si>
  <si>
    <t>Doküman Kodu</t>
  </si>
  <si>
    <t>Doküman Adı</t>
  </si>
  <si>
    <t>Revizyon no</t>
  </si>
  <si>
    <t>Revizyon Tarihi</t>
  </si>
  <si>
    <t>Revizyon Bilgileri</t>
  </si>
  <si>
    <t>00</t>
  </si>
  <si>
    <t>İlk yayın.</t>
  </si>
  <si>
    <t>Birim Enerji Tüketim (BET) Formu</t>
  </si>
  <si>
    <t>YID.EYB-FR-016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</si>
</sst>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0.000"/>
    <numFmt numFmtId="166" formatCode="0.0%"/>
    <numFmt numFmtId="167" formatCode="#,##0.00000"/>
    <numFmt numFmtId="168" formatCode="0.00000"/>
    <numFmt numFmtId="169" formatCode="#,##0.00_ ;\-#,##0.00\ "/>
    <numFmt numFmtId="170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sz val="12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name val="Arial"/>
      <family val="2"/>
      <charset val="162"/>
    </font>
    <font>
      <sz val="11"/>
      <color theme="1"/>
      <name val="Arial"/>
      <family val="2"/>
      <charset val="162"/>
    </font>
    <font>
      <sz val="10"/>
      <name val="Arial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</cellStyleXfs>
  <cellXfs count="267">
    <xf numFmtId="0" fontId="0" fillId="0" borderId="0" xfId="0"/>
    <xf numFmtId="0" fontId="4" fillId="0" borderId="1" xfId="1" applyFont="1" applyBorder="1"/>
    <xf numFmtId="0" fontId="4" fillId="0" borderId="0" xfId="3" applyFont="1"/>
    <xf numFmtId="0" fontId="6" fillId="3" borderId="6" xfId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8" fillId="3" borderId="12" xfId="4" applyFont="1" applyFill="1" applyBorder="1" applyAlignment="1">
      <alignment horizontal="left" vertical="center" wrapText="1"/>
    </xf>
    <xf numFmtId="164" fontId="4" fillId="3" borderId="11" xfId="2" applyNumberFormat="1" applyFont="1" applyFill="1" applyBorder="1" applyAlignment="1">
      <alignment horizontal="right" vertical="center" wrapText="1"/>
    </xf>
    <xf numFmtId="0" fontId="4" fillId="0" borderId="9" xfId="2" applyFont="1" applyBorder="1" applyAlignment="1">
      <alignment vertical="center" wrapText="1"/>
    </xf>
    <xf numFmtId="0" fontId="4" fillId="0" borderId="10" xfId="2" applyFont="1" applyBorder="1" applyAlignment="1">
      <alignment vertical="center" wrapText="1"/>
    </xf>
    <xf numFmtId="3" fontId="4" fillId="0" borderId="10" xfId="2" applyNumberFormat="1" applyFont="1" applyBorder="1" applyAlignment="1">
      <alignment horizontal="right" vertical="center"/>
    </xf>
    <xf numFmtId="165" fontId="4" fillId="0" borderId="11" xfId="2" applyNumberFormat="1" applyFont="1" applyBorder="1" applyAlignment="1">
      <alignment horizontal="right" vertical="center" wrapText="1"/>
    </xf>
    <xf numFmtId="0" fontId="8" fillId="3" borderId="14" xfId="4" applyFont="1" applyFill="1" applyBorder="1" applyAlignment="1">
      <alignment horizontal="left" vertical="center" wrapText="1"/>
    </xf>
    <xf numFmtId="0" fontId="4" fillId="0" borderId="10" xfId="2" applyFont="1" applyBorder="1" applyAlignment="1">
      <alignment horizontal="right" vertical="center" wrapText="1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horizontal="right" vertical="center"/>
    </xf>
    <xf numFmtId="164" fontId="4" fillId="3" borderId="17" xfId="2" applyNumberFormat="1" applyFont="1" applyFill="1" applyBorder="1" applyAlignment="1">
      <alignment horizontal="right" vertical="center" wrapText="1"/>
    </xf>
    <xf numFmtId="0" fontId="4" fillId="0" borderId="14" xfId="2" applyFont="1" applyBorder="1" applyAlignment="1">
      <alignment vertical="center"/>
    </xf>
    <xf numFmtId="0" fontId="4" fillId="0" borderId="13" xfId="2" applyFont="1" applyBorder="1" applyAlignment="1">
      <alignment horizontal="right" vertical="center"/>
    </xf>
    <xf numFmtId="3" fontId="4" fillId="0" borderId="13" xfId="2" applyNumberFormat="1" applyFont="1" applyBorder="1" applyAlignment="1">
      <alignment horizontal="right" vertical="center"/>
    </xf>
    <xf numFmtId="165" fontId="4" fillId="0" borderId="17" xfId="2" applyNumberFormat="1" applyFont="1" applyBorder="1" applyAlignment="1">
      <alignment horizontal="right" vertical="center" wrapText="1"/>
    </xf>
    <xf numFmtId="0" fontId="8" fillId="3" borderId="18" xfId="4" applyFont="1" applyFill="1" applyBorder="1" applyAlignment="1">
      <alignment horizontal="left" vertical="center" wrapText="1"/>
    </xf>
    <xf numFmtId="0" fontId="4" fillId="3" borderId="19" xfId="2" applyFont="1" applyFill="1" applyBorder="1" applyAlignment="1">
      <alignment vertical="center"/>
    </xf>
    <xf numFmtId="4" fontId="4" fillId="3" borderId="19" xfId="2" applyNumberFormat="1" applyFont="1" applyFill="1" applyBorder="1" applyAlignment="1">
      <alignment vertical="center"/>
    </xf>
    <xf numFmtId="164" fontId="4" fillId="3" borderId="21" xfId="2" applyNumberFormat="1" applyFont="1" applyFill="1" applyBorder="1" applyAlignment="1">
      <alignment horizontal="right" vertical="center" wrapText="1"/>
    </xf>
    <xf numFmtId="0" fontId="4" fillId="0" borderId="18" xfId="2" applyFont="1" applyBorder="1" applyAlignment="1">
      <alignment vertical="center"/>
    </xf>
    <xf numFmtId="0" fontId="4" fillId="0" borderId="19" xfId="2" applyFont="1" applyBorder="1" applyAlignment="1">
      <alignment horizontal="right" vertical="center"/>
    </xf>
    <xf numFmtId="3" fontId="4" fillId="0" borderId="19" xfId="2" applyNumberFormat="1" applyFont="1" applyBorder="1" applyAlignment="1">
      <alignment horizontal="right" vertical="center"/>
    </xf>
    <xf numFmtId="165" fontId="4" fillId="0" borderId="21" xfId="2" applyNumberFormat="1" applyFont="1" applyBorder="1" applyAlignment="1">
      <alignment horizontal="right" vertical="center" wrapText="1"/>
    </xf>
    <xf numFmtId="0" fontId="4" fillId="0" borderId="22" xfId="2" applyFont="1" applyBorder="1" applyAlignment="1">
      <alignment vertical="center" wrapText="1"/>
    </xf>
    <xf numFmtId="0" fontId="6" fillId="3" borderId="16" xfId="2" applyFont="1" applyFill="1" applyBorder="1" applyAlignment="1">
      <alignment vertical="center"/>
    </xf>
    <xf numFmtId="2" fontId="6" fillId="3" borderId="16" xfId="2" applyNumberFormat="1" applyFont="1" applyFill="1" applyBorder="1"/>
    <xf numFmtId="3" fontId="6" fillId="3" borderId="16" xfId="2" applyNumberFormat="1" applyFont="1" applyFill="1" applyBorder="1"/>
    <xf numFmtId="164" fontId="6" fillId="3" borderId="16" xfId="2" applyNumberFormat="1" applyFont="1" applyFill="1" applyBorder="1"/>
    <xf numFmtId="2" fontId="6" fillId="0" borderId="16" xfId="2" applyNumberFormat="1" applyFont="1" applyBorder="1"/>
    <xf numFmtId="3" fontId="6" fillId="0" borderId="16" xfId="2" applyNumberFormat="1" applyFont="1" applyBorder="1"/>
    <xf numFmtId="0" fontId="6" fillId="0" borderId="16" xfId="2" applyFont="1" applyBorder="1"/>
    <xf numFmtId="164" fontId="6" fillId="0" borderId="23" xfId="2" applyNumberFormat="1" applyFont="1" applyBorder="1"/>
    <xf numFmtId="0" fontId="4" fillId="0" borderId="22" xfId="3" applyFont="1" applyBorder="1"/>
    <xf numFmtId="0" fontId="4" fillId="0" borderId="24" xfId="3" applyFont="1" applyBorder="1"/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8" xfId="3" applyFont="1" applyBorder="1" applyAlignment="1">
      <alignment horizontal="center" vertical="center" wrapText="1"/>
    </xf>
    <xf numFmtId="0" fontId="9" fillId="0" borderId="29" xfId="3" applyFont="1" applyBorder="1" applyAlignment="1">
      <alignment horizontal="center" vertical="center" wrapText="1"/>
    </xf>
    <xf numFmtId="0" fontId="9" fillId="0" borderId="31" xfId="3" applyFont="1" applyBorder="1" applyAlignment="1">
      <alignment horizontal="center" vertical="center" wrapText="1"/>
    </xf>
    <xf numFmtId="0" fontId="9" fillId="0" borderId="32" xfId="3" applyFont="1" applyBorder="1" applyAlignment="1">
      <alignment horizontal="center" vertical="center" wrapText="1"/>
    </xf>
    <xf numFmtId="0" fontId="9" fillId="0" borderId="33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10" fillId="0" borderId="9" xfId="3" applyFont="1" applyBorder="1" applyAlignment="1">
      <alignment vertical="center" wrapText="1"/>
    </xf>
    <xf numFmtId="4" fontId="10" fillId="0" borderId="10" xfId="3" applyNumberFormat="1" applyFont="1" applyBorder="1" applyAlignment="1">
      <alignment horizontal="right" vertical="center" wrapText="1"/>
    </xf>
    <xf numFmtId="0" fontId="10" fillId="0" borderId="10" xfId="3" applyFont="1" applyBorder="1" applyAlignment="1">
      <alignment horizontal="center" vertical="center" wrapText="1"/>
    </xf>
    <xf numFmtId="4" fontId="10" fillId="0" borderId="10" xfId="3" applyNumberFormat="1" applyFont="1" applyBorder="1" applyAlignment="1">
      <alignment horizontal="center" vertical="center" wrapText="1"/>
    </xf>
    <xf numFmtId="10" fontId="10" fillId="0" borderId="10" xfId="5" applyNumberFormat="1" applyFont="1" applyFill="1" applyBorder="1" applyAlignment="1">
      <alignment horizontal="center" vertical="center" wrapText="1"/>
    </xf>
    <xf numFmtId="10" fontId="10" fillId="0" borderId="10" xfId="3" applyNumberFormat="1" applyFont="1" applyBorder="1" applyAlignment="1">
      <alignment horizontal="center" vertical="center" wrapText="1"/>
    </xf>
    <xf numFmtId="4" fontId="10" fillId="0" borderId="11" xfId="3" applyNumberFormat="1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4" fontId="10" fillId="0" borderId="19" xfId="3" applyNumberFormat="1" applyFont="1" applyBorder="1" applyAlignment="1">
      <alignment horizontal="center" vertical="center" wrapText="1"/>
    </xf>
    <xf numFmtId="4" fontId="9" fillId="0" borderId="19" xfId="3" applyNumberFormat="1" applyFont="1" applyBorder="1" applyAlignment="1">
      <alignment horizontal="center" vertical="center" wrapText="1"/>
    </xf>
    <xf numFmtId="10" fontId="9" fillId="0" borderId="19" xfId="5" applyNumberFormat="1" applyFont="1" applyFill="1" applyBorder="1" applyAlignment="1">
      <alignment horizontal="center" vertical="center" wrapText="1"/>
    </xf>
    <xf numFmtId="4" fontId="9" fillId="0" borderId="19" xfId="3" applyNumberFormat="1" applyFont="1" applyBorder="1" applyAlignment="1">
      <alignment horizontal="right" vertical="center" wrapText="1"/>
    </xf>
    <xf numFmtId="9" fontId="9" fillId="0" borderId="19" xfId="5" applyFont="1" applyFill="1" applyBorder="1" applyAlignment="1">
      <alignment horizontal="center" vertical="center" wrapText="1"/>
    </xf>
    <xf numFmtId="166" fontId="9" fillId="0" borderId="19" xfId="3" applyNumberFormat="1" applyFont="1" applyBorder="1" applyAlignment="1">
      <alignment horizontal="center" vertical="center" wrapText="1"/>
    </xf>
    <xf numFmtId="4" fontId="9" fillId="0" borderId="21" xfId="3" applyNumberFormat="1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4" fontId="10" fillId="0" borderId="0" xfId="3" applyNumberFormat="1" applyFont="1" applyAlignment="1">
      <alignment horizontal="center" vertical="center" wrapText="1"/>
    </xf>
    <xf numFmtId="4" fontId="9" fillId="0" borderId="0" xfId="3" applyNumberFormat="1" applyFont="1" applyAlignment="1">
      <alignment horizontal="center" vertical="center" wrapText="1"/>
    </xf>
    <xf numFmtId="10" fontId="9" fillId="0" borderId="0" xfId="5" applyNumberFormat="1" applyFont="1" applyFill="1" applyBorder="1" applyAlignment="1">
      <alignment horizontal="center" vertical="center" wrapText="1"/>
    </xf>
    <xf numFmtId="4" fontId="9" fillId="0" borderId="0" xfId="3" applyNumberFormat="1" applyFont="1" applyAlignment="1">
      <alignment horizontal="right" vertical="center" wrapText="1"/>
    </xf>
    <xf numFmtId="9" fontId="9" fillId="0" borderId="0" xfId="5" applyFont="1" applyFill="1" applyBorder="1" applyAlignment="1">
      <alignment horizontal="center" vertical="center" wrapText="1"/>
    </xf>
    <xf numFmtId="166" fontId="9" fillId="0" borderId="0" xfId="3" applyNumberFormat="1" applyFont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4" fillId="4" borderId="9" xfId="1" applyFont="1" applyFill="1" applyBorder="1"/>
    <xf numFmtId="167" fontId="4" fillId="4" borderId="10" xfId="3" applyNumberFormat="1" applyFont="1" applyFill="1" applyBorder="1" applyAlignment="1">
      <alignment horizontal="right" vertical="center"/>
    </xf>
    <xf numFmtId="4" fontId="4" fillId="4" borderId="10" xfId="3" applyNumberFormat="1" applyFont="1" applyFill="1" applyBorder="1" applyAlignment="1">
      <alignment horizontal="center" vertical="center"/>
    </xf>
    <xf numFmtId="0" fontId="4" fillId="4" borderId="14" xfId="1" applyFont="1" applyFill="1" applyBorder="1"/>
    <xf numFmtId="167" fontId="4" fillId="4" borderId="13" xfId="3" applyNumberFormat="1" applyFont="1" applyFill="1" applyBorder="1" applyAlignment="1">
      <alignment horizontal="right" vertical="center"/>
    </xf>
    <xf numFmtId="4" fontId="4" fillId="4" borderId="13" xfId="3" applyNumberFormat="1" applyFont="1" applyFill="1" applyBorder="1" applyAlignment="1">
      <alignment horizontal="center" vertical="center"/>
    </xf>
    <xf numFmtId="0" fontId="6" fillId="0" borderId="4" xfId="3" applyFont="1" applyBorder="1"/>
    <xf numFmtId="4" fontId="6" fillId="0" borderId="35" xfId="3" applyNumberFormat="1" applyFont="1" applyBorder="1"/>
    <xf numFmtId="168" fontId="6" fillId="0" borderId="35" xfId="3" applyNumberFormat="1" applyFont="1" applyBorder="1" applyAlignment="1">
      <alignment horizontal="right"/>
    </xf>
    <xf numFmtId="4" fontId="6" fillId="0" borderId="5" xfId="3" applyNumberFormat="1" applyFont="1" applyBorder="1"/>
    <xf numFmtId="0" fontId="4" fillId="0" borderId="36" xfId="3" applyFont="1" applyBorder="1"/>
    <xf numFmtId="0" fontId="4" fillId="0" borderId="37" xfId="3" applyFont="1" applyBorder="1"/>
    <xf numFmtId="0" fontId="6" fillId="2" borderId="38" xfId="2" applyFont="1" applyFill="1" applyBorder="1"/>
    <xf numFmtId="0" fontId="4" fillId="2" borderId="27" xfId="2" applyFont="1" applyFill="1" applyBorder="1"/>
    <xf numFmtId="0" fontId="6" fillId="2" borderId="22" xfId="2" applyFont="1" applyFill="1" applyBorder="1"/>
    <xf numFmtId="14" fontId="6" fillId="2" borderId="0" xfId="2" applyNumberFormat="1" applyFont="1" applyFill="1"/>
    <xf numFmtId="0" fontId="4" fillId="2" borderId="0" xfId="2" applyFont="1" applyFill="1"/>
    <xf numFmtId="0" fontId="6" fillId="2" borderId="36" xfId="2" applyFont="1" applyFill="1" applyBorder="1" applyAlignment="1">
      <alignment vertical="top"/>
    </xf>
    <xf numFmtId="0" fontId="4" fillId="2" borderId="37" xfId="2" applyFont="1" applyFill="1" applyBorder="1" applyAlignment="1">
      <alignment vertical="top"/>
    </xf>
    <xf numFmtId="169" fontId="11" fillId="2" borderId="10" xfId="6" applyNumberFormat="1" applyFont="1" applyFill="1" applyBorder="1" applyAlignment="1">
      <alignment horizontal="right" vertical="center" wrapText="1"/>
    </xf>
    <xf numFmtId="169" fontId="12" fillId="2" borderId="10" xfId="6" applyNumberFormat="1" applyFont="1" applyFill="1" applyBorder="1" applyAlignment="1">
      <alignment horizontal="right" vertical="center" wrapText="1"/>
    </xf>
    <xf numFmtId="0" fontId="4" fillId="0" borderId="0" xfId="9" applyFont="1"/>
    <xf numFmtId="0" fontId="6" fillId="3" borderId="9" xfId="8" applyFont="1" applyFill="1" applyBorder="1" applyAlignment="1">
      <alignment horizontal="center" vertical="center" wrapText="1"/>
    </xf>
    <xf numFmtId="0" fontId="6" fillId="3" borderId="10" xfId="8" applyFont="1" applyFill="1" applyBorder="1" applyAlignment="1">
      <alignment horizontal="center" vertical="center" wrapText="1"/>
    </xf>
    <xf numFmtId="0" fontId="6" fillId="3" borderId="11" xfId="8" applyFont="1" applyFill="1" applyBorder="1" applyAlignment="1">
      <alignment horizontal="center" vertical="center" wrapText="1"/>
    </xf>
    <xf numFmtId="0" fontId="6" fillId="2" borderId="9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6" fillId="0" borderId="10" xfId="8" applyFont="1" applyBorder="1" applyAlignment="1">
      <alignment horizontal="center" vertical="center" wrapText="1"/>
    </xf>
    <xf numFmtId="0" fontId="6" fillId="0" borderId="11" xfId="8" applyFont="1" applyBorder="1" applyAlignment="1">
      <alignment horizontal="center" vertical="center" wrapText="1"/>
    </xf>
    <xf numFmtId="164" fontId="4" fillId="3" borderId="11" xfId="8" applyNumberFormat="1" applyFont="1" applyFill="1" applyBorder="1" applyAlignment="1">
      <alignment horizontal="right" vertical="center" wrapText="1"/>
    </xf>
    <xf numFmtId="0" fontId="4" fillId="0" borderId="9" xfId="8" applyFont="1" applyBorder="1" applyAlignment="1">
      <alignment vertical="center" wrapText="1"/>
    </xf>
    <xf numFmtId="0" fontId="4" fillId="0" borderId="10" xfId="8" applyFont="1" applyBorder="1" applyAlignment="1">
      <alignment vertical="center" wrapText="1"/>
    </xf>
    <xf numFmtId="3" fontId="4" fillId="0" borderId="10" xfId="8" applyNumberFormat="1" applyFont="1" applyBorder="1" applyAlignment="1">
      <alignment horizontal="right" vertical="center"/>
    </xf>
    <xf numFmtId="165" fontId="4" fillId="0" borderId="11" xfId="8" applyNumberFormat="1" applyFont="1" applyBorder="1" applyAlignment="1">
      <alignment horizontal="right" vertical="center" wrapText="1"/>
    </xf>
    <xf numFmtId="0" fontId="4" fillId="0" borderId="10" xfId="8" applyFont="1" applyBorder="1" applyAlignment="1">
      <alignment horizontal="right" vertical="center" wrapText="1"/>
    </xf>
    <xf numFmtId="0" fontId="4" fillId="0" borderId="9" xfId="8" applyFont="1" applyBorder="1" applyAlignment="1">
      <alignment vertical="center"/>
    </xf>
    <xf numFmtId="0" fontId="4" fillId="0" borderId="10" xfId="8" applyFont="1" applyBorder="1" applyAlignment="1">
      <alignment horizontal="right" vertical="center"/>
    </xf>
    <xf numFmtId="164" fontId="4" fillId="3" borderId="17" xfId="8" applyNumberFormat="1" applyFont="1" applyFill="1" applyBorder="1" applyAlignment="1">
      <alignment horizontal="right" vertical="center" wrapText="1"/>
    </xf>
    <xf numFmtId="0" fontId="4" fillId="0" borderId="14" xfId="8" applyFont="1" applyBorder="1" applyAlignment="1">
      <alignment vertical="center"/>
    </xf>
    <xf numFmtId="0" fontId="4" fillId="0" borderId="13" xfId="8" applyFont="1" applyBorder="1" applyAlignment="1">
      <alignment horizontal="right" vertical="center"/>
    </xf>
    <xf numFmtId="3" fontId="4" fillId="0" borderId="13" xfId="8" applyNumberFormat="1" applyFont="1" applyBorder="1" applyAlignment="1">
      <alignment horizontal="right" vertical="center"/>
    </xf>
    <xf numFmtId="165" fontId="4" fillId="0" borderId="17" xfId="8" applyNumberFormat="1" applyFont="1" applyBorder="1" applyAlignment="1">
      <alignment horizontal="right" vertical="center" wrapText="1"/>
    </xf>
    <xf numFmtId="0" fontId="4" fillId="3" borderId="19" xfId="8" applyFont="1" applyFill="1" applyBorder="1" applyAlignment="1">
      <alignment vertical="center"/>
    </xf>
    <xf numFmtId="4" fontId="4" fillId="3" borderId="19" xfId="8" applyNumberFormat="1" applyFont="1" applyFill="1" applyBorder="1" applyAlignment="1">
      <alignment vertical="center"/>
    </xf>
    <xf numFmtId="164" fontId="4" fillId="3" borderId="21" xfId="8" applyNumberFormat="1" applyFont="1" applyFill="1" applyBorder="1" applyAlignment="1">
      <alignment horizontal="right" vertical="center" wrapText="1"/>
    </xf>
    <xf numFmtId="0" fontId="4" fillId="0" borderId="18" xfId="8" applyFont="1" applyBorder="1" applyAlignment="1">
      <alignment vertical="center"/>
    </xf>
    <xf numFmtId="0" fontId="4" fillId="0" borderId="19" xfId="8" applyFont="1" applyBorder="1" applyAlignment="1">
      <alignment horizontal="right" vertical="center"/>
    </xf>
    <xf numFmtId="3" fontId="4" fillId="0" borderId="19" xfId="8" applyNumberFormat="1" applyFont="1" applyBorder="1" applyAlignment="1">
      <alignment horizontal="right" vertical="center"/>
    </xf>
    <xf numFmtId="165" fontId="4" fillId="0" borderId="21" xfId="8" applyNumberFormat="1" applyFont="1" applyBorder="1" applyAlignment="1">
      <alignment horizontal="right" vertical="center" wrapText="1"/>
    </xf>
    <xf numFmtId="0" fontId="4" fillId="0" borderId="22" xfId="8" applyFont="1" applyBorder="1" applyAlignment="1">
      <alignment vertical="center" wrapText="1"/>
    </xf>
    <xf numFmtId="0" fontId="6" fillId="3" borderId="16" xfId="8" applyFont="1" applyFill="1" applyBorder="1" applyAlignment="1">
      <alignment vertical="center"/>
    </xf>
    <xf numFmtId="2" fontId="6" fillId="3" borderId="16" xfId="8" applyNumberFormat="1" applyFont="1" applyFill="1" applyBorder="1"/>
    <xf numFmtId="3" fontId="6" fillId="3" borderId="16" xfId="8" applyNumberFormat="1" applyFont="1" applyFill="1" applyBorder="1"/>
    <xf numFmtId="164" fontId="6" fillId="3" borderId="16" xfId="8" applyNumberFormat="1" applyFont="1" applyFill="1" applyBorder="1"/>
    <xf numFmtId="2" fontId="6" fillId="0" borderId="16" xfId="8" applyNumberFormat="1" applyFont="1" applyBorder="1"/>
    <xf numFmtId="3" fontId="6" fillId="0" borderId="16" xfId="8" applyNumberFormat="1" applyFont="1" applyBorder="1"/>
    <xf numFmtId="170" fontId="6" fillId="0" borderId="16" xfId="8" applyNumberFormat="1" applyFont="1" applyBorder="1"/>
    <xf numFmtId="170" fontId="6" fillId="0" borderId="23" xfId="8" applyNumberFormat="1" applyFont="1" applyBorder="1"/>
    <xf numFmtId="0" fontId="4" fillId="0" borderId="22" xfId="9" applyFont="1" applyBorder="1"/>
    <xf numFmtId="0" fontId="4" fillId="0" borderId="24" xfId="9" applyFont="1" applyBorder="1"/>
    <xf numFmtId="0" fontId="9" fillId="0" borderId="26" xfId="9" applyFont="1" applyBorder="1" applyAlignment="1">
      <alignment horizontal="center" vertical="center" wrapText="1"/>
    </xf>
    <xf numFmtId="0" fontId="9" fillId="0" borderId="27" xfId="9" applyFont="1" applyBorder="1" applyAlignment="1">
      <alignment horizontal="center" vertical="center" wrapText="1"/>
    </xf>
    <xf numFmtId="0" fontId="9" fillId="0" borderId="28" xfId="9" applyFont="1" applyBorder="1" applyAlignment="1">
      <alignment horizontal="center" vertical="center" wrapText="1"/>
    </xf>
    <xf numFmtId="0" fontId="9" fillId="0" borderId="29" xfId="9" applyFont="1" applyBorder="1" applyAlignment="1">
      <alignment horizontal="center" vertical="center" wrapText="1"/>
    </xf>
    <xf numFmtId="0" fontId="9" fillId="0" borderId="31" xfId="9" applyFont="1" applyBorder="1" applyAlignment="1">
      <alignment horizontal="center" vertical="center" wrapText="1"/>
    </xf>
    <xf numFmtId="0" fontId="9" fillId="0" borderId="32" xfId="9" applyFont="1" applyBorder="1" applyAlignment="1">
      <alignment horizontal="center" vertical="center" wrapText="1"/>
    </xf>
    <xf numFmtId="0" fontId="9" fillId="0" borderId="33" xfId="9" applyFont="1" applyBorder="1" applyAlignment="1">
      <alignment horizontal="center" vertical="center" wrapText="1"/>
    </xf>
    <xf numFmtId="0" fontId="9" fillId="0" borderId="23" xfId="9" applyFont="1" applyBorder="1" applyAlignment="1">
      <alignment horizontal="center" vertical="center" wrapText="1"/>
    </xf>
    <xf numFmtId="0" fontId="9" fillId="0" borderId="10" xfId="9" applyFont="1" applyBorder="1" applyAlignment="1">
      <alignment horizontal="center" vertical="center" wrapText="1"/>
    </xf>
    <xf numFmtId="0" fontId="9" fillId="0" borderId="11" xfId="9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/>
    </xf>
    <xf numFmtId="0" fontId="10" fillId="0" borderId="9" xfId="9" applyFont="1" applyBorder="1" applyAlignment="1">
      <alignment vertical="center" wrapText="1"/>
    </xf>
    <xf numFmtId="4" fontId="10" fillId="0" borderId="10" xfId="9" applyNumberFormat="1" applyFont="1" applyBorder="1" applyAlignment="1">
      <alignment horizontal="right" vertical="center" wrapText="1"/>
    </xf>
    <xf numFmtId="0" fontId="10" fillId="0" borderId="10" xfId="9" applyFont="1" applyBorder="1" applyAlignment="1">
      <alignment horizontal="center" vertical="center" wrapText="1"/>
    </xf>
    <xf numFmtId="4" fontId="10" fillId="0" borderId="10" xfId="9" applyNumberFormat="1" applyFont="1" applyBorder="1" applyAlignment="1">
      <alignment horizontal="center" vertical="center" wrapText="1"/>
    </xf>
    <xf numFmtId="10" fontId="10" fillId="0" borderId="10" xfId="9" applyNumberFormat="1" applyFont="1" applyBorder="1" applyAlignment="1">
      <alignment horizontal="center" vertical="center" wrapText="1"/>
    </xf>
    <xf numFmtId="4" fontId="10" fillId="0" borderId="11" xfId="9" applyNumberFormat="1" applyFont="1" applyBorder="1" applyAlignment="1">
      <alignment horizontal="center" vertical="center" wrapText="1"/>
    </xf>
    <xf numFmtId="0" fontId="9" fillId="0" borderId="18" xfId="9" applyFont="1" applyBorder="1" applyAlignment="1">
      <alignment horizontal="center" vertical="center" wrapText="1"/>
    </xf>
    <xf numFmtId="4" fontId="10" fillId="0" borderId="19" xfId="9" applyNumberFormat="1" applyFont="1" applyBorder="1" applyAlignment="1">
      <alignment horizontal="center" vertical="center" wrapText="1"/>
    </xf>
    <xf numFmtId="4" fontId="9" fillId="0" borderId="19" xfId="9" applyNumberFormat="1" applyFont="1" applyBorder="1" applyAlignment="1">
      <alignment horizontal="center" vertical="center" wrapText="1"/>
    </xf>
    <xf numFmtId="4" fontId="9" fillId="0" borderId="19" xfId="9" applyNumberFormat="1" applyFont="1" applyBorder="1" applyAlignment="1">
      <alignment horizontal="right" vertical="center" wrapText="1"/>
    </xf>
    <xf numFmtId="166" fontId="9" fillId="0" borderId="19" xfId="9" applyNumberFormat="1" applyFont="1" applyBorder="1" applyAlignment="1">
      <alignment horizontal="center" vertical="center" wrapText="1"/>
    </xf>
    <xf numFmtId="4" fontId="9" fillId="0" borderId="21" xfId="9" applyNumberFormat="1" applyFont="1" applyBorder="1" applyAlignment="1">
      <alignment horizontal="center" vertical="center" wrapText="1"/>
    </xf>
    <xf numFmtId="0" fontId="9" fillId="0" borderId="0" xfId="9" applyFont="1" applyAlignment="1">
      <alignment horizontal="center" vertical="center" wrapText="1"/>
    </xf>
    <xf numFmtId="4" fontId="10" fillId="0" borderId="0" xfId="9" applyNumberFormat="1" applyFont="1" applyAlignment="1">
      <alignment horizontal="center" vertical="center" wrapText="1"/>
    </xf>
    <xf numFmtId="4" fontId="9" fillId="0" borderId="0" xfId="9" applyNumberFormat="1" applyFont="1" applyAlignment="1">
      <alignment horizontal="center" vertical="center" wrapText="1"/>
    </xf>
    <xf numFmtId="4" fontId="9" fillId="0" borderId="0" xfId="9" applyNumberFormat="1" applyFont="1" applyAlignment="1">
      <alignment horizontal="right" vertical="center" wrapText="1"/>
    </xf>
    <xf numFmtId="166" fontId="9" fillId="0" borderId="0" xfId="9" applyNumberFormat="1" applyFont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4" fontId="4" fillId="4" borderId="10" xfId="1" applyNumberFormat="1" applyFont="1" applyFill="1" applyBorder="1" applyAlignment="1">
      <alignment horizontal="right" vertical="center"/>
    </xf>
    <xf numFmtId="167" fontId="4" fillId="4" borderId="10" xfId="9" applyNumberFormat="1" applyFont="1" applyFill="1" applyBorder="1" applyAlignment="1">
      <alignment horizontal="right" vertical="center"/>
    </xf>
    <xf numFmtId="4" fontId="4" fillId="4" borderId="10" xfId="9" applyNumberFormat="1" applyFont="1" applyFill="1" applyBorder="1" applyAlignment="1">
      <alignment horizontal="center" vertical="center"/>
    </xf>
    <xf numFmtId="4" fontId="4" fillId="4" borderId="13" xfId="1" applyNumberFormat="1" applyFont="1" applyFill="1" applyBorder="1" applyAlignment="1">
      <alignment horizontal="right" vertical="center"/>
    </xf>
    <xf numFmtId="167" fontId="4" fillId="4" borderId="13" xfId="9" applyNumberFormat="1" applyFont="1" applyFill="1" applyBorder="1" applyAlignment="1">
      <alignment horizontal="right" vertical="center"/>
    </xf>
    <xf numFmtId="4" fontId="4" fillId="4" borderId="13" xfId="9" applyNumberFormat="1" applyFont="1" applyFill="1" applyBorder="1" applyAlignment="1">
      <alignment horizontal="center" vertical="center"/>
    </xf>
    <xf numFmtId="0" fontId="6" fillId="0" borderId="4" xfId="9" applyFont="1" applyBorder="1"/>
    <xf numFmtId="4" fontId="6" fillId="0" borderId="35" xfId="9" applyNumberFormat="1" applyFont="1" applyBorder="1"/>
    <xf numFmtId="168" fontId="6" fillId="0" borderId="35" xfId="9" applyNumberFormat="1" applyFont="1" applyBorder="1" applyAlignment="1">
      <alignment horizontal="right"/>
    </xf>
    <xf numFmtId="4" fontId="6" fillId="0" borderId="5" xfId="9" applyNumberFormat="1" applyFont="1" applyBorder="1"/>
    <xf numFmtId="0" fontId="4" fillId="0" borderId="36" xfId="9" applyFont="1" applyBorder="1"/>
    <xf numFmtId="0" fontId="4" fillId="0" borderId="37" xfId="9" applyFont="1" applyBorder="1"/>
    <xf numFmtId="0" fontId="6" fillId="2" borderId="38" xfId="8" applyFont="1" applyFill="1" applyBorder="1"/>
    <xf numFmtId="0" fontId="4" fillId="2" borderId="27" xfId="8" applyFont="1" applyFill="1" applyBorder="1"/>
    <xf numFmtId="0" fontId="6" fillId="2" borderId="22" xfId="8" applyFont="1" applyFill="1" applyBorder="1"/>
    <xf numFmtId="14" fontId="6" fillId="2" borderId="0" xfId="8" applyNumberFormat="1" applyFont="1" applyFill="1"/>
    <xf numFmtId="0" fontId="4" fillId="2" borderId="0" xfId="8" applyFont="1" applyFill="1"/>
    <xf numFmtId="0" fontId="6" fillId="2" borderId="36" xfId="8" applyFont="1" applyFill="1" applyBorder="1" applyAlignment="1">
      <alignment vertical="top"/>
    </xf>
    <xf numFmtId="0" fontId="4" fillId="2" borderId="37" xfId="8" applyFont="1" applyFill="1" applyBorder="1" applyAlignment="1">
      <alignment vertical="top"/>
    </xf>
    <xf numFmtId="0" fontId="14" fillId="0" borderId="1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14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6" fillId="3" borderId="7" xfId="2" applyFont="1" applyFill="1" applyBorder="1" applyAlignment="1">
      <alignment horizontal="center" vertical="center"/>
    </xf>
    <xf numFmtId="0" fontId="4" fillId="3" borderId="7" xfId="2" applyFont="1" applyFill="1" applyBorder="1"/>
    <xf numFmtId="0" fontId="4" fillId="3" borderId="8" xfId="2" applyFont="1" applyFill="1" applyBorder="1"/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4" fillId="3" borderId="13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/>
    </xf>
    <xf numFmtId="0" fontId="4" fillId="0" borderId="16" xfId="2" applyFont="1" applyBorder="1" applyAlignment="1">
      <alignment vertical="center"/>
    </xf>
    <xf numFmtId="4" fontId="4" fillId="3" borderId="13" xfId="2" applyNumberFormat="1" applyFont="1" applyFill="1" applyBorder="1" applyAlignment="1">
      <alignment vertical="center" wrapText="1"/>
    </xf>
    <xf numFmtId="0" fontId="4" fillId="0" borderId="15" xfId="2" applyFont="1" applyBorder="1" applyAlignment="1">
      <alignment vertical="center"/>
    </xf>
    <xf numFmtId="3" fontId="4" fillId="3" borderId="13" xfId="2" applyNumberFormat="1" applyFont="1" applyFill="1" applyBorder="1" applyAlignment="1">
      <alignment horizontal="right" vertical="center" wrapText="1"/>
    </xf>
    <xf numFmtId="0" fontId="4" fillId="3" borderId="15" xfId="2" applyFont="1" applyFill="1" applyBorder="1" applyAlignment="1">
      <alignment horizontal="right" vertical="center" wrapText="1"/>
    </xf>
    <xf numFmtId="0" fontId="4" fillId="3" borderId="20" xfId="2" applyFont="1" applyFill="1" applyBorder="1" applyAlignment="1">
      <alignment horizontal="right" vertical="center" wrapText="1"/>
    </xf>
    <xf numFmtId="3" fontId="4" fillId="0" borderId="13" xfId="2" applyNumberFormat="1" applyFont="1" applyBorder="1" applyAlignment="1">
      <alignment horizontal="right" vertical="center" wrapText="1"/>
    </xf>
    <xf numFmtId="0" fontId="4" fillId="0" borderId="15" xfId="2" applyFont="1" applyBorder="1" applyAlignment="1">
      <alignment horizontal="right" vertical="center" wrapText="1"/>
    </xf>
    <xf numFmtId="0" fontId="4" fillId="0" borderId="20" xfId="2" applyFont="1" applyBorder="1" applyAlignment="1">
      <alignment horizontal="right" vertical="center" wrapText="1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 wrapText="1"/>
    </xf>
    <xf numFmtId="0" fontId="9" fillId="0" borderId="30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6" fillId="2" borderId="38" xfId="2" applyFont="1" applyFill="1" applyBorder="1" applyAlignment="1">
      <alignment horizontal="left"/>
    </xf>
    <xf numFmtId="0" fontId="6" fillId="2" borderId="27" xfId="2" applyFont="1" applyFill="1" applyBorder="1" applyAlignment="1">
      <alignment horizontal="left"/>
    </xf>
    <xf numFmtId="0" fontId="6" fillId="2" borderId="39" xfId="2" applyFont="1" applyFill="1" applyBorder="1" applyAlignment="1">
      <alignment horizontal="left"/>
    </xf>
    <xf numFmtId="0" fontId="6" fillId="2" borderId="22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24" xfId="2" applyFont="1" applyFill="1" applyBorder="1" applyAlignment="1">
      <alignment horizontal="left"/>
    </xf>
    <xf numFmtId="0" fontId="6" fillId="2" borderId="36" xfId="2" applyFont="1" applyFill="1" applyBorder="1" applyAlignment="1">
      <alignment horizontal="left" vertical="top"/>
    </xf>
    <xf numFmtId="0" fontId="6" fillId="2" borderId="37" xfId="2" applyFont="1" applyFill="1" applyBorder="1" applyAlignment="1">
      <alignment horizontal="left" vertical="top"/>
    </xf>
    <xf numFmtId="0" fontId="6" fillId="2" borderId="40" xfId="2" applyFont="1" applyFill="1" applyBorder="1" applyAlignment="1">
      <alignment horizontal="left" vertical="top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25" xfId="9" applyFont="1" applyBorder="1" applyAlignment="1">
      <alignment horizontal="center" vertical="center"/>
    </xf>
    <xf numFmtId="0" fontId="9" fillId="0" borderId="12" xfId="9" applyFont="1" applyBorder="1" applyAlignment="1">
      <alignment horizontal="center" vertical="center" wrapText="1"/>
    </xf>
    <xf numFmtId="0" fontId="9" fillId="0" borderId="30" xfId="9" applyFont="1" applyBorder="1" applyAlignment="1">
      <alignment horizontal="center" vertical="center" wrapText="1"/>
    </xf>
    <xf numFmtId="0" fontId="9" fillId="0" borderId="34" xfId="9" applyFont="1" applyBorder="1" applyAlignment="1">
      <alignment horizontal="center" vertical="center" wrapText="1"/>
    </xf>
    <xf numFmtId="0" fontId="6" fillId="2" borderId="38" xfId="8" applyFont="1" applyFill="1" applyBorder="1" applyAlignment="1">
      <alignment horizontal="left"/>
    </xf>
    <xf numFmtId="0" fontId="6" fillId="2" borderId="27" xfId="8" applyFont="1" applyFill="1" applyBorder="1" applyAlignment="1">
      <alignment horizontal="left"/>
    </xf>
    <xf numFmtId="0" fontId="6" fillId="2" borderId="39" xfId="8" applyFont="1" applyFill="1" applyBorder="1" applyAlignment="1">
      <alignment horizontal="left"/>
    </xf>
    <xf numFmtId="0" fontId="6" fillId="2" borderId="22" xfId="8" applyFont="1" applyFill="1" applyBorder="1" applyAlignment="1">
      <alignment horizontal="left"/>
    </xf>
    <xf numFmtId="0" fontId="6" fillId="2" borderId="0" xfId="8" applyFont="1" applyFill="1" applyAlignment="1">
      <alignment horizontal="left"/>
    </xf>
    <xf numFmtId="0" fontId="6" fillId="2" borderId="24" xfId="8" applyFont="1" applyFill="1" applyBorder="1" applyAlignment="1">
      <alignment horizontal="left"/>
    </xf>
    <xf numFmtId="0" fontId="6" fillId="2" borderId="36" xfId="8" applyFont="1" applyFill="1" applyBorder="1" applyAlignment="1">
      <alignment horizontal="left" vertical="top"/>
    </xf>
    <xf numFmtId="0" fontId="6" fillId="2" borderId="37" xfId="8" applyFont="1" applyFill="1" applyBorder="1" applyAlignment="1">
      <alignment horizontal="left" vertical="top"/>
    </xf>
    <xf numFmtId="0" fontId="6" fillId="2" borderId="40" xfId="8" applyFont="1" applyFill="1" applyBorder="1" applyAlignment="1">
      <alignment horizontal="left" vertical="top"/>
    </xf>
    <xf numFmtId="0" fontId="4" fillId="0" borderId="4" xfId="8" applyFont="1" applyBorder="1" applyAlignment="1">
      <alignment horizontal="left" vertical="top" wrapText="1"/>
    </xf>
    <xf numFmtId="0" fontId="4" fillId="0" borderId="5" xfId="8" applyFont="1" applyBorder="1" applyAlignment="1">
      <alignment horizontal="left" vertical="top" wrapText="1"/>
    </xf>
    <xf numFmtId="0" fontId="6" fillId="3" borderId="7" xfId="8" applyFont="1" applyFill="1" applyBorder="1" applyAlignment="1">
      <alignment horizontal="center" vertical="center"/>
    </xf>
    <xf numFmtId="0" fontId="4" fillId="3" borderId="7" xfId="8" applyFont="1" applyFill="1" applyBorder="1"/>
    <xf numFmtId="0" fontId="4" fillId="3" borderId="8" xfId="8" applyFont="1" applyFill="1" applyBorder="1"/>
    <xf numFmtId="0" fontId="6" fillId="0" borderId="6" xfId="8" applyFont="1" applyBorder="1" applyAlignment="1">
      <alignment horizontal="center" vertical="center" wrapText="1"/>
    </xf>
    <xf numFmtId="0" fontId="6" fillId="0" borderId="7" xfId="8" applyFont="1" applyBorder="1" applyAlignment="1">
      <alignment horizontal="center" vertical="center" wrapText="1"/>
    </xf>
    <xf numFmtId="0" fontId="6" fillId="0" borderId="8" xfId="8" applyFont="1" applyBorder="1" applyAlignment="1">
      <alignment horizontal="center" vertical="center" wrapText="1"/>
    </xf>
    <xf numFmtId="0" fontId="4" fillId="3" borderId="13" xfId="8" applyFont="1" applyFill="1" applyBorder="1" applyAlignment="1">
      <alignment vertical="center" wrapText="1"/>
    </xf>
    <xf numFmtId="0" fontId="4" fillId="3" borderId="15" xfId="8" applyFont="1" applyFill="1" applyBorder="1" applyAlignment="1">
      <alignment vertical="center"/>
    </xf>
    <xf numFmtId="0" fontId="4" fillId="0" borderId="16" xfId="8" applyFont="1" applyBorder="1" applyAlignment="1">
      <alignment vertical="center"/>
    </xf>
    <xf numFmtId="4" fontId="4" fillId="3" borderId="13" xfId="8" applyNumberFormat="1" applyFont="1" applyFill="1" applyBorder="1" applyAlignment="1">
      <alignment vertical="center" wrapText="1"/>
    </xf>
    <xf numFmtId="0" fontId="4" fillId="0" borderId="15" xfId="8" applyFont="1" applyBorder="1" applyAlignment="1">
      <alignment vertical="center"/>
    </xf>
    <xf numFmtId="3" fontId="4" fillId="3" borderId="13" xfId="8" applyNumberFormat="1" applyFont="1" applyFill="1" applyBorder="1" applyAlignment="1">
      <alignment horizontal="right" vertical="center" wrapText="1"/>
    </xf>
    <xf numFmtId="0" fontId="4" fillId="3" borderId="15" xfId="8" applyFont="1" applyFill="1" applyBorder="1" applyAlignment="1">
      <alignment horizontal="right" vertical="center" wrapText="1"/>
    </xf>
    <xf numFmtId="0" fontId="4" fillId="3" borderId="20" xfId="8" applyFont="1" applyFill="1" applyBorder="1" applyAlignment="1">
      <alignment horizontal="right" vertical="center" wrapText="1"/>
    </xf>
    <xf numFmtId="3" fontId="4" fillId="0" borderId="13" xfId="8" applyNumberFormat="1" applyFont="1" applyBorder="1" applyAlignment="1">
      <alignment horizontal="right" vertical="center" wrapText="1"/>
    </xf>
    <xf numFmtId="0" fontId="4" fillId="0" borderId="15" xfId="8" applyFont="1" applyBorder="1" applyAlignment="1">
      <alignment horizontal="right" vertical="center" wrapText="1"/>
    </xf>
    <xf numFmtId="0" fontId="4" fillId="0" borderId="20" xfId="8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4" xfId="3" xr:uid="{00000000-0005-0000-0000-000003000000}"/>
    <cellStyle name="Normal 3 4 2" xfId="9" xr:uid="{00000000-0005-0000-0000-000004000000}"/>
    <cellStyle name="Normal 4" xfId="7" xr:uid="{00000000-0005-0000-0000-000005000000}"/>
    <cellStyle name="Normal 5" xfId="8" xr:uid="{00000000-0005-0000-0000-000006000000}"/>
    <cellStyle name="Normal 7" xfId="4" xr:uid="{00000000-0005-0000-0000-000007000000}"/>
    <cellStyle name="Virgül 2" xfId="6" xr:uid="{00000000-0005-0000-0000-000008000000}"/>
    <cellStyle name="Yüzd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1200"/>
              <a:t>ENERJİ</a:t>
            </a:r>
            <a:r>
              <a:rPr lang="tr-TR" sz="1200" baseline="0"/>
              <a:t> TÜKETİMİ</a:t>
            </a:r>
            <a:r>
              <a:rPr lang="tr-TR" sz="1200"/>
              <a:t> (TEP)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'Rev 0-2025'!$A$15:$A$16</c:f>
              <c:strCache>
                <c:ptCount val="2"/>
                <c:pt idx="0">
                  <c:v>Elektrik (alınan)</c:v>
                </c:pt>
                <c:pt idx="1">
                  <c:v>Fuel Oil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652B-455D-95CC-624985CDD3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652B-455D-95CC-624985CDD3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652B-455D-95CC-624985CDD3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652B-455D-95CC-624985CDD3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652B-455D-95CC-624985CDD3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652B-455D-95CC-624985CDD3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652B-455D-95CC-624985CDD3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652B-455D-95CC-624985CDD3C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652B-455D-95CC-624985CDD3C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652B-455D-95CC-624985CDD3CD}"/>
              </c:ext>
            </c:extLst>
          </c:dPt>
          <c:dLbls>
            <c:dLbl>
              <c:idx val="0"/>
              <c:layout>
                <c:manualLayout>
                  <c:x val="-0.12439810827899744"/>
                  <c:y val="0.128432206535195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2B-455D-95CC-624985CDD3CD}"/>
                </c:ext>
              </c:extLst>
            </c:dLbl>
            <c:dLbl>
              <c:idx val="1"/>
              <c:layout>
                <c:manualLayout>
                  <c:x val="0.21494942926793195"/>
                  <c:y val="-7.20267435024738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2B-455D-95CC-624985CDD3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tr-T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 0-2025'!$A$15:$A$16</c:f>
              <c:strCache>
                <c:ptCount val="2"/>
                <c:pt idx="0">
                  <c:v>Elektrik (alınan)</c:v>
                </c:pt>
                <c:pt idx="1">
                  <c:v>Fuel Oil</c:v>
                </c:pt>
              </c:strCache>
            </c:strRef>
          </c:cat>
          <c:val>
            <c:numRef>
              <c:f>'Rev 0-2025'!$D$15:$D$16</c:f>
              <c:numCache>
                <c:formatCode>#,##0.00</c:formatCode>
                <c:ptCount val="2"/>
                <c:pt idx="0">
                  <c:v>823.47</c:v>
                </c:pt>
                <c:pt idx="1">
                  <c:v>481.41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52B-455D-95CC-624985CDD3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zero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1200"/>
              <a:t>ENERJİ</a:t>
            </a:r>
            <a:r>
              <a:rPr lang="tr-TR" sz="1200" baseline="0"/>
              <a:t> </a:t>
            </a:r>
            <a:r>
              <a:rPr lang="tr-TR" sz="1200"/>
              <a:t>MALİYET (TL)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2648388904912473"/>
          <c:w val="1"/>
          <c:h val="0.57418701424513974"/>
        </c:manualLayout>
      </c:layout>
      <c:pie3DChart>
        <c:varyColors val="1"/>
        <c:ser>
          <c:idx val="0"/>
          <c:order val="0"/>
          <c:tx>
            <c:strRef>
              <c:f>'Rev 0-2025'!$A$15:$A$16</c:f>
              <c:strCache>
                <c:ptCount val="2"/>
                <c:pt idx="0">
                  <c:v>Elektrik (alınan)</c:v>
                </c:pt>
                <c:pt idx="1">
                  <c:v>Fuel Oil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41CA-4C19-821B-9CB3A43B3A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41CA-4C19-821B-9CB3A43B3A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41CA-4C19-821B-9CB3A43B3A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41CA-4C19-821B-9CB3A43B3A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41CA-4C19-821B-9CB3A43B3A9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41CA-4C19-821B-9CB3A43B3A9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41CA-4C19-821B-9CB3A43B3A9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41CA-4C19-821B-9CB3A43B3A9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41CA-4C19-821B-9CB3A43B3A9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41CA-4C19-821B-9CB3A43B3A9A}"/>
              </c:ext>
            </c:extLst>
          </c:dPt>
          <c:dLbls>
            <c:dLbl>
              <c:idx val="0"/>
              <c:layout>
                <c:manualLayout>
                  <c:x val="-0.16339818416784038"/>
                  <c:y val="-0.233057598517496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CA-4C19-821B-9CB3A43B3A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tr-T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 0-2025'!$A$15:$A$16</c:f>
              <c:strCache>
                <c:ptCount val="2"/>
                <c:pt idx="0">
                  <c:v>Elektrik (alınan)</c:v>
                </c:pt>
                <c:pt idx="1">
                  <c:v>Fuel Oil</c:v>
                </c:pt>
              </c:strCache>
            </c:strRef>
          </c:cat>
          <c:val>
            <c:numRef>
              <c:f>'Rev 0-2025'!$F$15:$F$16</c:f>
              <c:numCache>
                <c:formatCode>#,##0.00</c:formatCode>
                <c:ptCount val="2"/>
                <c:pt idx="0">
                  <c:v>37085266.159999996</c:v>
                </c:pt>
                <c:pt idx="1">
                  <c:v>11671995.699999999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1CA-4C19-821B-9CB3A43B3A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zero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1300" b="0" i="0" u="none" strike="noStrike" baseline="0">
                <a:effectLst/>
              </a:rPr>
              <a:t>Birim </a:t>
            </a:r>
            <a:r>
              <a:rPr lang="tr-TR" sz="1300" baseline="0"/>
              <a:t>Enerji Tüketim  </a:t>
            </a:r>
            <a:r>
              <a:rPr lang="en-US" sz="1300" baseline="0"/>
              <a:t>(TEP</a:t>
            </a:r>
            <a:r>
              <a:rPr lang="tr-TR" sz="1300" baseline="0"/>
              <a:t>/m</a:t>
            </a:r>
            <a:r>
              <a:rPr lang="tr-TR" sz="1300" baseline="0">
                <a:latin typeface="Arial" panose="020B0604020202020204" pitchFamily="34" charset="0"/>
                <a:cs typeface="Arial" panose="020B0604020202020204" pitchFamily="34" charset="0"/>
              </a:rPr>
              <a:t>²</a:t>
            </a:r>
            <a:r>
              <a:rPr lang="en-US" sz="1300"/>
              <a:t>)</a:t>
            </a:r>
          </a:p>
        </c:rich>
      </c:tx>
      <c:layout>
        <c:manualLayout>
          <c:xMode val="edge"/>
          <c:yMode val="edge"/>
          <c:x val="0.21074065023182736"/>
          <c:y val="3.374962519054998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 0-2025'!$D$35</c:f>
              <c:strCache>
                <c:ptCount val="1"/>
                <c:pt idx="0">
                  <c:v>Birim Enerji Tüketimi (TEP/m2)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'Rev 0-2025'!$A$36:$A$47</c:f>
              <c:strCache>
                <c:ptCount val="12"/>
                <c:pt idx="0">
                  <c:v>2023 Ocak</c:v>
                </c:pt>
                <c:pt idx="1">
                  <c:v>2023 Şubat</c:v>
                </c:pt>
                <c:pt idx="2">
                  <c:v>2023 Mart</c:v>
                </c:pt>
                <c:pt idx="3">
                  <c:v>2023 Nisan</c:v>
                </c:pt>
                <c:pt idx="4">
                  <c:v>2023 Mayıs</c:v>
                </c:pt>
                <c:pt idx="5">
                  <c:v>2023 Haziran</c:v>
                </c:pt>
                <c:pt idx="6">
                  <c:v>2023 Temmuz</c:v>
                </c:pt>
                <c:pt idx="7">
                  <c:v>2023 Ağustos</c:v>
                </c:pt>
                <c:pt idx="8">
                  <c:v>2023 Eylül</c:v>
                </c:pt>
                <c:pt idx="9">
                  <c:v>2023 Ekim</c:v>
                </c:pt>
                <c:pt idx="10">
                  <c:v>2023 Kasım</c:v>
                </c:pt>
                <c:pt idx="11">
                  <c:v>2023 Aralık</c:v>
                </c:pt>
              </c:strCache>
            </c:strRef>
          </c:cat>
          <c:val>
            <c:numRef>
              <c:f>'Rev 0-2025'!$D$36:$D$47</c:f>
              <c:numCache>
                <c:formatCode>#,##0.00000</c:formatCode>
                <c:ptCount val="12"/>
                <c:pt idx="0">
                  <c:v>1.0131609840085566E-3</c:v>
                </c:pt>
                <c:pt idx="1">
                  <c:v>1.1574231080270262E-3</c:v>
                </c:pt>
                <c:pt idx="2">
                  <c:v>9.9535648136070756E-4</c:v>
                </c:pt>
                <c:pt idx="3">
                  <c:v>4.3617770589309468E-4</c:v>
                </c:pt>
                <c:pt idx="4">
                  <c:v>4.1850363916207968E-4</c:v>
                </c:pt>
                <c:pt idx="5">
                  <c:v>5.3778728510682711E-4</c:v>
                </c:pt>
                <c:pt idx="6">
                  <c:v>8.1313750554352655E-4</c:v>
                </c:pt>
                <c:pt idx="7">
                  <c:v>7.4596300837398595E-4</c:v>
                </c:pt>
                <c:pt idx="8">
                  <c:v>4.9154775258915284E-4</c:v>
                </c:pt>
                <c:pt idx="9">
                  <c:v>3.3985078131114181E-4</c:v>
                </c:pt>
                <c:pt idx="10">
                  <c:v>8.9511647927373284E-4</c:v>
                </c:pt>
                <c:pt idx="11">
                  <c:v>6.6600579135470746E-4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E-43F0-B7C8-05D46150A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8781952"/>
        <c:axId val="408783488"/>
      </c:barChart>
      <c:catAx>
        <c:axId val="40878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08783488"/>
        <c:crosses val="autoZero"/>
        <c:auto val="1"/>
        <c:lblAlgn val="ctr"/>
        <c:lblOffset val="100"/>
        <c:noMultiLvlLbl val="0"/>
      </c:catAx>
      <c:valAx>
        <c:axId val="4087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0878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1200"/>
              <a:t>ENERJİ</a:t>
            </a:r>
            <a:r>
              <a:rPr lang="tr-TR" sz="1200" baseline="0"/>
              <a:t> TÜKETİMİ</a:t>
            </a:r>
            <a:r>
              <a:rPr lang="tr-TR" sz="1200"/>
              <a:t> (TEP)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'Rev 0-2024'!$A$15:$A$16</c:f>
              <c:strCache>
                <c:ptCount val="2"/>
                <c:pt idx="0">
                  <c:v>Elektrik (alınan)</c:v>
                </c:pt>
                <c:pt idx="1">
                  <c:v>Fuel Oil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EFCA-4B06-87D3-2347F621A0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EFCA-4B06-87D3-2347F621A0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EFCA-4B06-87D3-2347F621A0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EFCA-4B06-87D3-2347F621A0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EFCA-4B06-87D3-2347F621A0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EFCA-4B06-87D3-2347F621A0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EFCA-4B06-87D3-2347F621A0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EFCA-4B06-87D3-2347F621A0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EFCA-4B06-87D3-2347F621A06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EFCA-4B06-87D3-2347F621A06A}"/>
              </c:ext>
            </c:extLst>
          </c:dPt>
          <c:dLbls>
            <c:dLbl>
              <c:idx val="0"/>
              <c:layout>
                <c:manualLayout>
                  <c:x val="-0.12439810827899744"/>
                  <c:y val="0.128432206535195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CA-4B06-87D3-2347F621A06A}"/>
                </c:ext>
              </c:extLst>
            </c:dLbl>
            <c:dLbl>
              <c:idx val="1"/>
              <c:layout>
                <c:manualLayout>
                  <c:x val="0.21494942926793195"/>
                  <c:y val="-7.20267435024738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CA-4B06-87D3-2347F621A06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tr-T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 0-2024'!$A$15:$A$16</c:f>
              <c:strCache>
                <c:ptCount val="2"/>
                <c:pt idx="0">
                  <c:v>Elektrik (alınan)</c:v>
                </c:pt>
                <c:pt idx="1">
                  <c:v>Fuel Oil</c:v>
                </c:pt>
              </c:strCache>
            </c:strRef>
          </c:cat>
          <c:val>
            <c:numRef>
              <c:f>'Rev 0-2024'!$D$15:$D$16</c:f>
              <c:numCache>
                <c:formatCode>#,##0.00</c:formatCode>
                <c:ptCount val="2"/>
                <c:pt idx="0">
                  <c:v>828.21080175999975</c:v>
                </c:pt>
                <c:pt idx="1">
                  <c:v>690.97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FCA-4B06-87D3-2347F621A06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zero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1200"/>
              <a:t>ENERJİ</a:t>
            </a:r>
            <a:r>
              <a:rPr lang="tr-TR" sz="1200" baseline="0"/>
              <a:t> </a:t>
            </a:r>
            <a:r>
              <a:rPr lang="tr-TR" sz="1200"/>
              <a:t>MALİYET (TL)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2648388904912473"/>
          <c:w val="1"/>
          <c:h val="0.57418701424513974"/>
        </c:manualLayout>
      </c:layout>
      <c:pie3DChart>
        <c:varyColors val="1"/>
        <c:ser>
          <c:idx val="0"/>
          <c:order val="0"/>
          <c:tx>
            <c:strRef>
              <c:f>'Rev 0-2024'!$A$15:$A$16</c:f>
              <c:strCache>
                <c:ptCount val="2"/>
                <c:pt idx="0">
                  <c:v>Elektrik (alınan)</c:v>
                </c:pt>
                <c:pt idx="1">
                  <c:v>Fuel Oil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21BB-41EF-9F6B-EA05C8F13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21BB-41EF-9F6B-EA05C8F13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21BB-41EF-9F6B-EA05C8F131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21BB-41EF-9F6B-EA05C8F13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21BB-41EF-9F6B-EA05C8F131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21BB-41EF-9F6B-EA05C8F131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21BB-41EF-9F6B-EA05C8F1310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21BB-41EF-9F6B-EA05C8F1310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21BB-41EF-9F6B-EA05C8F1310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21BB-41EF-9F6B-EA05C8F1310D}"/>
              </c:ext>
            </c:extLst>
          </c:dPt>
          <c:dLbls>
            <c:dLbl>
              <c:idx val="0"/>
              <c:layout>
                <c:manualLayout>
                  <c:x val="-0.16339818416784038"/>
                  <c:y val="-0.233057598517496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B-41EF-9F6B-EA05C8F1310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tr-T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 0-2024'!$A$15:$A$16</c:f>
              <c:strCache>
                <c:ptCount val="2"/>
                <c:pt idx="0">
                  <c:v>Elektrik (alınan)</c:v>
                </c:pt>
                <c:pt idx="1">
                  <c:v>Fuel Oil</c:v>
                </c:pt>
              </c:strCache>
            </c:strRef>
          </c:cat>
          <c:val>
            <c:numRef>
              <c:f>'Rev 0-2024'!$F$15:$F$16</c:f>
              <c:numCache>
                <c:formatCode>#,##0.00</c:formatCode>
                <c:ptCount val="2"/>
                <c:pt idx="0">
                  <c:v>36010674.560000002</c:v>
                </c:pt>
                <c:pt idx="1">
                  <c:v>13054343.789999999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1BB-41EF-9F6B-EA05C8F131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zero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1300" b="0" i="0" u="none" strike="noStrike" baseline="0">
                <a:effectLst/>
              </a:rPr>
              <a:t>Birim </a:t>
            </a:r>
            <a:r>
              <a:rPr lang="tr-TR" sz="1300" baseline="0"/>
              <a:t>Enerji Tüketim  </a:t>
            </a:r>
            <a:r>
              <a:rPr lang="en-US" sz="1300" baseline="0"/>
              <a:t>(TEP</a:t>
            </a:r>
            <a:r>
              <a:rPr lang="tr-TR" sz="1300" baseline="0"/>
              <a:t>/m</a:t>
            </a:r>
            <a:r>
              <a:rPr lang="tr-TR" sz="1300" baseline="0">
                <a:latin typeface="Arial" panose="020B0604020202020204" pitchFamily="34" charset="0"/>
                <a:cs typeface="Arial" panose="020B0604020202020204" pitchFamily="34" charset="0"/>
              </a:rPr>
              <a:t>²</a:t>
            </a:r>
            <a:r>
              <a:rPr lang="en-US" sz="1300"/>
              <a:t>)</a:t>
            </a:r>
          </a:p>
        </c:rich>
      </c:tx>
      <c:layout>
        <c:manualLayout>
          <c:xMode val="edge"/>
          <c:yMode val="edge"/>
          <c:x val="0.21074065023182736"/>
          <c:y val="3.374962519054998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 0-2024'!$D$35</c:f>
              <c:strCache>
                <c:ptCount val="1"/>
                <c:pt idx="0">
                  <c:v>Birim Enerji Tüketimi (TEP/m2)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'Rev 0-2024'!$A$36:$A$47</c:f>
              <c:strCache>
                <c:ptCount val="12"/>
                <c:pt idx="0">
                  <c:v>2023 Ocak</c:v>
                </c:pt>
                <c:pt idx="1">
                  <c:v>2023 Şubat</c:v>
                </c:pt>
                <c:pt idx="2">
                  <c:v>2023 Mart</c:v>
                </c:pt>
                <c:pt idx="3">
                  <c:v>2023 Nisan</c:v>
                </c:pt>
                <c:pt idx="4">
                  <c:v>2023 Mayıs</c:v>
                </c:pt>
                <c:pt idx="5">
                  <c:v>2023 Haziran</c:v>
                </c:pt>
                <c:pt idx="6">
                  <c:v>2023 Temmuz</c:v>
                </c:pt>
                <c:pt idx="7">
                  <c:v>2023 Ağustos</c:v>
                </c:pt>
                <c:pt idx="8">
                  <c:v>2023 Eylül</c:v>
                </c:pt>
                <c:pt idx="9">
                  <c:v>2023 Ekim</c:v>
                </c:pt>
                <c:pt idx="10">
                  <c:v>2023 Kasım</c:v>
                </c:pt>
                <c:pt idx="11">
                  <c:v>2023 Aralık</c:v>
                </c:pt>
              </c:strCache>
            </c:strRef>
          </c:cat>
          <c:val>
            <c:numRef>
              <c:f>'Rev 0-2024'!$D$36:$D$47</c:f>
              <c:numCache>
                <c:formatCode>#,##0.00000</c:formatCode>
                <c:ptCount val="12"/>
                <c:pt idx="0">
                  <c:v>1.6850636292489501E-3</c:v>
                </c:pt>
                <c:pt idx="1">
                  <c:v>1.7568040312524458E-3</c:v>
                </c:pt>
                <c:pt idx="2">
                  <c:v>1.1347040951660448E-3</c:v>
                </c:pt>
                <c:pt idx="3">
                  <c:v>6.0603147809980956E-4</c:v>
                </c:pt>
                <c:pt idx="4">
                  <c:v>3.2335343776902401E-4</c:v>
                </c:pt>
                <c:pt idx="5">
                  <c:v>3.5384306602666044E-4</c:v>
                </c:pt>
                <c:pt idx="6">
                  <c:v>6.9102120627135882E-4</c:v>
                </c:pt>
                <c:pt idx="7">
                  <c:v>8.4277234888999034E-4</c:v>
                </c:pt>
                <c:pt idx="8">
                  <c:v>5.2474706127879367E-4</c:v>
                </c:pt>
                <c:pt idx="9">
                  <c:v>2.8349695953877856E-4</c:v>
                </c:pt>
                <c:pt idx="10">
                  <c:v>5.8466163357942232E-4</c:v>
                </c:pt>
                <c:pt idx="11">
                  <c:v>1.1212880885920747E-3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1-4E1A-B290-FDF900B3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8781952"/>
        <c:axId val="408783488"/>
      </c:barChart>
      <c:catAx>
        <c:axId val="40878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08783488"/>
        <c:crosses val="autoZero"/>
        <c:auto val="1"/>
        <c:lblAlgn val="ctr"/>
        <c:lblOffset val="100"/>
        <c:noMultiLvlLbl val="0"/>
      </c:catAx>
      <c:valAx>
        <c:axId val="4087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0878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51146</xdr:colOff>
      <xdr:row>24</xdr:row>
      <xdr:rowOff>41256</xdr:rowOff>
    </xdr:from>
    <xdr:to>
      <xdr:col>4</xdr:col>
      <xdr:colOff>695325</xdr:colOff>
      <xdr:row>32</xdr:row>
      <xdr:rowOff>133350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609602</xdr:colOff>
      <xdr:row>24</xdr:row>
      <xdr:rowOff>28574</xdr:rowOff>
    </xdr:from>
    <xdr:to>
      <xdr:col>9</xdr:col>
      <xdr:colOff>609600</xdr:colOff>
      <xdr:row>32</xdr:row>
      <xdr:rowOff>171449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112503</xdr:colOff>
      <xdr:row>33</xdr:row>
      <xdr:rowOff>180975</xdr:rowOff>
    </xdr:from>
    <xdr:to>
      <xdr:col>9</xdr:col>
      <xdr:colOff>723900</xdr:colOff>
      <xdr:row>47</xdr:row>
      <xdr:rowOff>28575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84406</xdr:colOff>
      <xdr:row>0</xdr:row>
      <xdr:rowOff>63305</xdr:rowOff>
    </xdr:from>
    <xdr:to>
      <xdr:col>0</xdr:col>
      <xdr:colOff>1027381</xdr:colOff>
      <xdr:row>0</xdr:row>
      <xdr:rowOff>949782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06" y="63305"/>
          <a:ext cx="942975" cy="88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51146</xdr:colOff>
      <xdr:row>24</xdr:row>
      <xdr:rowOff>41256</xdr:rowOff>
    </xdr:from>
    <xdr:to>
      <xdr:col>4</xdr:col>
      <xdr:colOff>695325</xdr:colOff>
      <xdr:row>32</xdr:row>
      <xdr:rowOff>133350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609602</xdr:colOff>
      <xdr:row>24</xdr:row>
      <xdr:rowOff>28574</xdr:rowOff>
    </xdr:from>
    <xdr:to>
      <xdr:col>9</xdr:col>
      <xdr:colOff>609600</xdr:colOff>
      <xdr:row>32</xdr:row>
      <xdr:rowOff>171449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112503</xdr:colOff>
      <xdr:row>33</xdr:row>
      <xdr:rowOff>180975</xdr:rowOff>
    </xdr:from>
    <xdr:to>
      <xdr:col>9</xdr:col>
      <xdr:colOff>723900</xdr:colOff>
      <xdr:row>47</xdr:row>
      <xdr:rowOff>28575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84406</xdr:colOff>
      <xdr:row>0</xdr:row>
      <xdr:rowOff>63305</xdr:rowOff>
    </xdr:from>
    <xdr:to>
      <xdr:col>0</xdr:col>
      <xdr:colOff>1027381</xdr:colOff>
      <xdr:row>0</xdr:row>
      <xdr:rowOff>949782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06" y="63305"/>
          <a:ext cx="942975" cy="88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showGridLines="0" topLeftCell="A3" zoomScaleNormal="100" workbookViewId="0">
      <selection activeCell="O4" sqref="O4"/>
    </sheetView>
  </sheetViews>
  <sheetFormatPr defaultColWidth="9.109375" defaultRowHeight="15.6" x14ac:dyDescent="0.3"/>
  <cols>
    <col min="1" max="1" width="16.44140625" style="2" customWidth="1"/>
    <col min="2" max="2" width="15.33203125" style="2" customWidth="1"/>
    <col min="3" max="3" width="10" style="2" customWidth="1"/>
    <col min="4" max="4" width="11.88671875" style="2" customWidth="1"/>
    <col min="5" max="5" width="14.109375" style="2" customWidth="1"/>
    <col min="6" max="6" width="14.33203125" style="2" bestFit="1" customWidth="1"/>
    <col min="7" max="7" width="15.109375" style="2" customWidth="1"/>
    <col min="8" max="8" width="15.33203125" style="2" customWidth="1"/>
    <col min="9" max="9" width="17" style="2" customWidth="1"/>
    <col min="10" max="10" width="13.5546875" style="2" customWidth="1"/>
    <col min="11" max="12" width="9.109375" style="2" customWidth="1"/>
    <col min="13" max="23" width="9.109375" style="2"/>
    <col min="24" max="24" width="16.33203125" style="2" customWidth="1"/>
    <col min="25" max="25" width="13.44140625" style="2" customWidth="1"/>
    <col min="26" max="26" width="13.109375" style="2" customWidth="1"/>
    <col min="27" max="27" width="16.5546875" style="2" customWidth="1"/>
    <col min="28" max="28" width="15" style="2" customWidth="1"/>
    <col min="29" max="16384" width="9.109375" style="2"/>
  </cols>
  <sheetData>
    <row r="1" spans="1:10" ht="79.5" customHeight="1" thickBot="1" x14ac:dyDescent="0.35">
      <c r="A1" s="1"/>
      <c r="B1" s="195" t="s">
        <v>0</v>
      </c>
      <c r="C1" s="196"/>
      <c r="D1" s="196"/>
      <c r="E1" s="196"/>
      <c r="F1" s="196"/>
      <c r="G1" s="196"/>
      <c r="H1" s="196"/>
      <c r="I1" s="197" t="s">
        <v>1</v>
      </c>
      <c r="J1" s="198"/>
    </row>
    <row r="2" spans="1:10" ht="31.8" customHeight="1" x14ac:dyDescent="0.3">
      <c r="A2" s="3"/>
      <c r="B2" s="199">
        <v>2024</v>
      </c>
      <c r="C2" s="200"/>
      <c r="D2" s="200"/>
      <c r="E2" s="201"/>
      <c r="F2" s="202">
        <v>2025</v>
      </c>
      <c r="G2" s="203"/>
      <c r="H2" s="203"/>
      <c r="I2" s="203"/>
      <c r="J2" s="204"/>
    </row>
    <row r="3" spans="1:10" ht="80.400000000000006" customHeight="1" thickBot="1" x14ac:dyDescent="0.35">
      <c r="A3" s="4"/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9" t="s">
        <v>4</v>
      </c>
      <c r="I3" s="8" t="s">
        <v>8</v>
      </c>
      <c r="J3" s="10" t="s">
        <v>9</v>
      </c>
    </row>
    <row r="4" spans="1:10" ht="51" customHeight="1" x14ac:dyDescent="0.3">
      <c r="A4" s="11" t="s">
        <v>10</v>
      </c>
      <c r="B4" s="205" t="s">
        <v>11</v>
      </c>
      <c r="C4" s="208">
        <v>823.47</v>
      </c>
      <c r="D4" s="210">
        <v>153332</v>
      </c>
      <c r="E4" s="12"/>
      <c r="F4" s="13"/>
      <c r="G4" s="14"/>
      <c r="H4" s="213"/>
      <c r="I4" s="15"/>
      <c r="J4" s="16"/>
    </row>
    <row r="5" spans="1:10" x14ac:dyDescent="0.3">
      <c r="A5" s="17" t="s">
        <v>12</v>
      </c>
      <c r="B5" s="206"/>
      <c r="C5" s="209"/>
      <c r="D5" s="211"/>
      <c r="E5" s="12"/>
      <c r="F5" s="13"/>
      <c r="G5" s="18"/>
      <c r="H5" s="214"/>
      <c r="I5" s="15"/>
      <c r="J5" s="16"/>
    </row>
    <row r="6" spans="1:10" x14ac:dyDescent="0.3">
      <c r="A6" s="17" t="s">
        <v>13</v>
      </c>
      <c r="B6" s="206"/>
      <c r="C6" s="209"/>
      <c r="D6" s="211"/>
      <c r="E6" s="12"/>
      <c r="F6" s="19"/>
      <c r="G6" s="20"/>
      <c r="H6" s="214"/>
      <c r="I6" s="15"/>
      <c r="J6" s="16"/>
    </row>
    <row r="7" spans="1:10" x14ac:dyDescent="0.3">
      <c r="A7" s="17" t="s">
        <v>14</v>
      </c>
      <c r="B7" s="207"/>
      <c r="C7" s="207"/>
      <c r="D7" s="211"/>
      <c r="E7" s="21"/>
      <c r="F7" s="22"/>
      <c r="G7" s="23"/>
      <c r="H7" s="214"/>
      <c r="I7" s="24"/>
      <c r="J7" s="25"/>
    </row>
    <row r="8" spans="1:10" ht="16.2" thickBot="1" x14ac:dyDescent="0.35">
      <c r="A8" s="26" t="s">
        <v>15</v>
      </c>
      <c r="B8" s="27" t="s">
        <v>16</v>
      </c>
      <c r="C8" s="28">
        <v>481.41</v>
      </c>
      <c r="D8" s="212"/>
      <c r="E8" s="29"/>
      <c r="F8" s="30"/>
      <c r="G8" s="31"/>
      <c r="H8" s="215"/>
      <c r="I8" s="32"/>
      <c r="J8" s="33"/>
    </row>
    <row r="9" spans="1:10" x14ac:dyDescent="0.3">
      <c r="A9" s="34"/>
      <c r="B9" s="35" t="s">
        <v>17</v>
      </c>
      <c r="C9" s="36">
        <f>SUM(C4:C8)</f>
        <v>1304.8800000000001</v>
      </c>
      <c r="D9" s="37">
        <f>D4+D5+D8</f>
        <v>153332</v>
      </c>
      <c r="E9" s="38">
        <f>C9/D9</f>
        <v>8.5101609579213734E-3</v>
      </c>
      <c r="F9" s="39"/>
      <c r="G9" s="39"/>
      <c r="H9" s="40"/>
      <c r="I9" s="41"/>
      <c r="J9" s="42"/>
    </row>
    <row r="10" spans="1:10" ht="16.2" thickBot="1" x14ac:dyDescent="0.35">
      <c r="A10" s="43"/>
      <c r="J10" s="44"/>
    </row>
    <row r="11" spans="1:10" ht="24" customHeight="1" thickBot="1" x14ac:dyDescent="0.35">
      <c r="A11" s="216" t="s">
        <v>57</v>
      </c>
      <c r="B11" s="217"/>
      <c r="C11" s="217"/>
      <c r="D11" s="217"/>
      <c r="E11" s="217"/>
      <c r="F11" s="217"/>
      <c r="G11" s="217"/>
      <c r="H11" s="217"/>
      <c r="I11" s="217"/>
      <c r="J11" s="218"/>
    </row>
    <row r="12" spans="1:10" ht="31.2" x14ac:dyDescent="0.3">
      <c r="A12" s="219" t="s">
        <v>18</v>
      </c>
      <c r="B12" s="45" t="s">
        <v>19</v>
      </c>
      <c r="C12" s="46"/>
      <c r="D12" s="46"/>
      <c r="E12" s="47"/>
      <c r="F12" s="45" t="s">
        <v>20</v>
      </c>
      <c r="G12" s="47"/>
      <c r="H12" s="45" t="s">
        <v>21</v>
      </c>
      <c r="I12" s="47"/>
      <c r="J12" s="48" t="s">
        <v>22</v>
      </c>
    </row>
    <row r="13" spans="1:10" x14ac:dyDescent="0.3">
      <c r="A13" s="220"/>
      <c r="B13" s="49"/>
      <c r="C13" s="50"/>
      <c r="D13" s="50"/>
      <c r="E13" s="51"/>
      <c r="F13" s="49"/>
      <c r="G13" s="51"/>
      <c r="H13" s="49"/>
      <c r="I13" s="51"/>
      <c r="J13" s="52"/>
    </row>
    <row r="14" spans="1:10" s="55" customFormat="1" ht="39" customHeight="1" x14ac:dyDescent="0.3">
      <c r="A14" s="221"/>
      <c r="B14" s="53" t="s">
        <v>23</v>
      </c>
      <c r="C14" s="53" t="s">
        <v>24</v>
      </c>
      <c r="D14" s="53" t="s">
        <v>25</v>
      </c>
      <c r="E14" s="53" t="s">
        <v>26</v>
      </c>
      <c r="F14" s="53" t="s">
        <v>27</v>
      </c>
      <c r="G14" s="53" t="s">
        <v>28</v>
      </c>
      <c r="H14" s="53" t="s">
        <v>29</v>
      </c>
      <c r="I14" s="53" t="s">
        <v>28</v>
      </c>
      <c r="J14" s="54" t="s">
        <v>30</v>
      </c>
    </row>
    <row r="15" spans="1:10" ht="15.75" customHeight="1" x14ac:dyDescent="0.3">
      <c r="A15" s="56" t="s">
        <v>31</v>
      </c>
      <c r="B15" s="57">
        <v>9575226</v>
      </c>
      <c r="C15" s="58" t="s">
        <v>32</v>
      </c>
      <c r="D15" s="59">
        <v>823.47</v>
      </c>
      <c r="E15" s="60">
        <f>D15/D17</f>
        <v>0.6310695236343572</v>
      </c>
      <c r="F15" s="57">
        <v>37085266.159999996</v>
      </c>
      <c r="G15" s="60">
        <f>F15/F17</f>
        <v>0.76061010699258325</v>
      </c>
      <c r="H15" s="59">
        <f>(B15*0.626)/1000</f>
        <v>5994.0914759999996</v>
      </c>
      <c r="I15" s="61">
        <f>H15/H17</f>
        <v>0.50626988658595939</v>
      </c>
      <c r="J15" s="62">
        <f>F15/D15</f>
        <v>45035.357887961909</v>
      </c>
    </row>
    <row r="16" spans="1:10" ht="15.75" customHeight="1" x14ac:dyDescent="0.3">
      <c r="A16" s="56" t="s">
        <v>33</v>
      </c>
      <c r="B16" s="57">
        <v>501470</v>
      </c>
      <c r="C16" s="58" t="s">
        <v>34</v>
      </c>
      <c r="D16" s="59">
        <v>481.41</v>
      </c>
      <c r="E16" s="60">
        <f>D16/D17</f>
        <v>0.3689304763656428</v>
      </c>
      <c r="F16" s="57">
        <v>11671995.699999999</v>
      </c>
      <c r="G16" s="60">
        <f>F16/F17</f>
        <v>0.2393898930074167</v>
      </c>
      <c r="H16" s="59">
        <f>(B16*10025/860)/1000</f>
        <v>5845.6241279069773</v>
      </c>
      <c r="I16" s="61">
        <f>H16/H17</f>
        <v>0.49373011341404049</v>
      </c>
      <c r="J16" s="62">
        <f>F16/D16</f>
        <v>24245.436737915705</v>
      </c>
    </row>
    <row r="17" spans="1:10" ht="15.75" customHeight="1" thickBot="1" x14ac:dyDescent="0.35">
      <c r="A17" s="63" t="s">
        <v>35</v>
      </c>
      <c r="B17" s="64"/>
      <c r="C17" s="64"/>
      <c r="D17" s="65">
        <f>SUM(D15:D16)</f>
        <v>1304.8800000000001</v>
      </c>
      <c r="E17" s="66"/>
      <c r="F17" s="67">
        <f>SUM(F15:F16)</f>
        <v>48757261.859999999</v>
      </c>
      <c r="G17" s="68"/>
      <c r="H17" s="65">
        <f>SUM(H15:H16)</f>
        <v>11839.715603906978</v>
      </c>
      <c r="I17" s="69"/>
      <c r="J17" s="70"/>
    </row>
    <row r="18" spans="1:10" ht="15.75" customHeight="1" x14ac:dyDescent="0.3">
      <c r="A18" s="71"/>
      <c r="B18" s="72"/>
      <c r="C18" s="72"/>
      <c r="D18" s="73"/>
      <c r="E18" s="74"/>
      <c r="F18" s="75"/>
      <c r="G18" s="76"/>
      <c r="H18" s="73"/>
      <c r="I18" s="77"/>
      <c r="J18" s="73"/>
    </row>
    <row r="19" spans="1:10" ht="15.75" customHeight="1" x14ac:dyDescent="0.3">
      <c r="A19" s="71"/>
      <c r="B19" s="72"/>
      <c r="C19" s="72"/>
      <c r="D19" s="73"/>
      <c r="E19" s="74"/>
      <c r="F19" s="75"/>
      <c r="G19" s="76"/>
      <c r="H19" s="73"/>
      <c r="I19" s="77"/>
      <c r="J19" s="73"/>
    </row>
    <row r="20" spans="1:10" ht="15.75" customHeight="1" x14ac:dyDescent="0.3">
      <c r="A20" s="71"/>
      <c r="B20" s="72"/>
      <c r="C20" s="72"/>
      <c r="D20" s="73"/>
      <c r="E20" s="74"/>
      <c r="F20" s="75"/>
      <c r="G20" s="76"/>
      <c r="H20" s="73"/>
      <c r="I20" s="77"/>
      <c r="J20" s="73"/>
    </row>
    <row r="21" spans="1:10" ht="15.75" customHeight="1" x14ac:dyDescent="0.3">
      <c r="A21" s="71"/>
      <c r="B21" s="72"/>
      <c r="C21" s="72"/>
      <c r="D21" s="73"/>
      <c r="E21" s="74"/>
      <c r="F21" s="75"/>
      <c r="G21" s="76"/>
      <c r="H21" s="73"/>
      <c r="I21" s="77"/>
      <c r="J21" s="73"/>
    </row>
    <row r="22" spans="1:10" ht="15.75" customHeight="1" x14ac:dyDescent="0.3">
      <c r="A22" s="71"/>
      <c r="B22" s="72"/>
      <c r="C22" s="72"/>
      <c r="D22" s="73"/>
      <c r="E22" s="74"/>
      <c r="F22" s="75"/>
      <c r="G22" s="76"/>
      <c r="H22" s="73"/>
      <c r="I22" s="77"/>
      <c r="J22" s="73"/>
    </row>
    <row r="23" spans="1:10" ht="15.75" customHeight="1" x14ac:dyDescent="0.3">
      <c r="A23" s="71"/>
      <c r="B23" s="72"/>
      <c r="C23" s="72"/>
      <c r="D23" s="73"/>
      <c r="E23" s="74"/>
      <c r="F23" s="75"/>
      <c r="G23" s="76"/>
      <c r="H23" s="73"/>
      <c r="I23" s="77"/>
      <c r="J23" s="73"/>
    </row>
    <row r="24" spans="1:10" ht="15.75" customHeight="1" x14ac:dyDescent="0.3">
      <c r="A24" s="71"/>
      <c r="B24" s="72"/>
      <c r="C24" s="72"/>
      <c r="D24" s="73"/>
      <c r="E24" s="74"/>
      <c r="F24" s="75"/>
      <c r="G24" s="76"/>
      <c r="H24" s="73"/>
      <c r="I24" s="77"/>
      <c r="J24" s="73"/>
    </row>
    <row r="25" spans="1:10" ht="24" customHeight="1" x14ac:dyDescent="0.3">
      <c r="A25" s="43"/>
      <c r="J25" s="44"/>
    </row>
    <row r="26" spans="1:10" ht="27.75" customHeight="1" x14ac:dyDescent="0.3">
      <c r="A26" s="43"/>
      <c r="J26" s="44"/>
    </row>
    <row r="27" spans="1:10" ht="15.75" customHeight="1" x14ac:dyDescent="0.3">
      <c r="A27" s="43"/>
      <c r="J27" s="44"/>
    </row>
    <row r="28" spans="1:10" ht="33" customHeight="1" x14ac:dyDescent="0.3">
      <c r="A28" s="43"/>
      <c r="J28" s="44"/>
    </row>
    <row r="29" spans="1:10" ht="15.75" customHeight="1" x14ac:dyDescent="0.3">
      <c r="A29" s="43"/>
      <c r="J29" s="44"/>
    </row>
    <row r="30" spans="1:10" ht="15.75" customHeight="1" x14ac:dyDescent="0.3">
      <c r="A30" s="43"/>
      <c r="J30" s="44"/>
    </row>
    <row r="31" spans="1:10" ht="15.75" customHeight="1" x14ac:dyDescent="0.3">
      <c r="A31" s="43"/>
      <c r="J31" s="44"/>
    </row>
    <row r="32" spans="1:10" ht="15.75" customHeight="1" x14ac:dyDescent="0.3">
      <c r="A32" s="43"/>
      <c r="J32" s="44"/>
    </row>
    <row r="33" spans="1:10" ht="15.75" customHeight="1" x14ac:dyDescent="0.3">
      <c r="A33" s="43"/>
      <c r="J33" s="44"/>
    </row>
    <row r="34" spans="1:10" x14ac:dyDescent="0.3">
      <c r="A34" s="43"/>
      <c r="J34" s="44"/>
    </row>
    <row r="35" spans="1:10" ht="62.4" x14ac:dyDescent="0.3">
      <c r="A35" s="78" t="s">
        <v>36</v>
      </c>
      <c r="B35" s="79" t="s">
        <v>37</v>
      </c>
      <c r="C35" s="79" t="s">
        <v>38</v>
      </c>
      <c r="D35" s="79" t="s">
        <v>39</v>
      </c>
      <c r="E35" s="79" t="s">
        <v>40</v>
      </c>
      <c r="J35" s="44"/>
    </row>
    <row r="36" spans="1:10" x14ac:dyDescent="0.3">
      <c r="A36" s="80" t="s">
        <v>41</v>
      </c>
      <c r="B36" s="99">
        <v>57.28</v>
      </c>
      <c r="C36" s="100">
        <v>98.07</v>
      </c>
      <c r="D36" s="81">
        <f>(B36+C36)/153332</f>
        <v>1.0131609840085566E-3</v>
      </c>
      <c r="E36" s="82">
        <v>4057457.4</v>
      </c>
      <c r="J36" s="44"/>
    </row>
    <row r="37" spans="1:10" x14ac:dyDescent="0.3">
      <c r="A37" s="80" t="s">
        <v>42</v>
      </c>
      <c r="B37" s="99">
        <v>58.91</v>
      </c>
      <c r="C37" s="100">
        <v>118.56</v>
      </c>
      <c r="D37" s="81">
        <f t="shared" ref="D37:D47" si="0">(B37+C37)/153332</f>
        <v>1.1574231080270262E-3</v>
      </c>
      <c r="E37" s="82">
        <v>5441222.3799999999</v>
      </c>
      <c r="J37" s="44"/>
    </row>
    <row r="38" spans="1:10" x14ac:dyDescent="0.3">
      <c r="A38" s="80" t="s">
        <v>43</v>
      </c>
      <c r="B38" s="99">
        <v>70.41</v>
      </c>
      <c r="C38" s="100">
        <v>82.21</v>
      </c>
      <c r="D38" s="81">
        <f t="shared" si="0"/>
        <v>9.9535648136070756E-4</v>
      </c>
      <c r="E38" s="82">
        <v>4684663.55</v>
      </c>
      <c r="J38" s="44"/>
    </row>
    <row r="39" spans="1:10" x14ac:dyDescent="0.3">
      <c r="A39" s="80" t="s">
        <v>44</v>
      </c>
      <c r="B39" s="99">
        <v>38.56</v>
      </c>
      <c r="C39" s="100">
        <v>28.32</v>
      </c>
      <c r="D39" s="81">
        <f t="shared" si="0"/>
        <v>4.3617770589309468E-4</v>
      </c>
      <c r="E39" s="82">
        <v>1884005.23</v>
      </c>
      <c r="J39" s="44"/>
    </row>
    <row r="40" spans="1:10" x14ac:dyDescent="0.3">
      <c r="A40" s="80" t="s">
        <v>45</v>
      </c>
      <c r="B40" s="99">
        <v>41.61</v>
      </c>
      <c r="C40" s="100">
        <v>22.56</v>
      </c>
      <c r="D40" s="81">
        <f t="shared" si="0"/>
        <v>4.1850363916207968E-4</v>
      </c>
      <c r="E40" s="82">
        <v>2162328.64</v>
      </c>
      <c r="J40" s="44"/>
    </row>
    <row r="41" spans="1:10" x14ac:dyDescent="0.3">
      <c r="A41" s="80" t="s">
        <v>46</v>
      </c>
      <c r="B41" s="99">
        <v>81.98</v>
      </c>
      <c r="C41" s="100">
        <v>0.48</v>
      </c>
      <c r="D41" s="81">
        <f t="shared" si="0"/>
        <v>5.3778728510682711E-4</v>
      </c>
      <c r="E41" s="82">
        <v>3400852.12</v>
      </c>
      <c r="J41" s="44"/>
    </row>
    <row r="42" spans="1:10" x14ac:dyDescent="0.3">
      <c r="A42" s="80" t="s">
        <v>47</v>
      </c>
      <c r="B42" s="99">
        <v>124.2</v>
      </c>
      <c r="C42" s="100">
        <v>0.48</v>
      </c>
      <c r="D42" s="81">
        <f t="shared" si="0"/>
        <v>8.1313750554352655E-4</v>
      </c>
      <c r="E42" s="82">
        <v>6335766.7699999996</v>
      </c>
      <c r="J42" s="44"/>
    </row>
    <row r="43" spans="1:10" x14ac:dyDescent="0.3">
      <c r="A43" s="80" t="s">
        <v>48</v>
      </c>
      <c r="B43" s="99">
        <v>113.9</v>
      </c>
      <c r="C43" s="100">
        <v>0.48</v>
      </c>
      <c r="D43" s="81">
        <f t="shared" si="0"/>
        <v>7.4596300837398595E-4</v>
      </c>
      <c r="E43" s="82">
        <v>5653606.4000000004</v>
      </c>
      <c r="J43" s="44"/>
    </row>
    <row r="44" spans="1:10" x14ac:dyDescent="0.3">
      <c r="A44" s="80" t="s">
        <v>49</v>
      </c>
      <c r="B44" s="99">
        <v>74.41</v>
      </c>
      <c r="C44" s="100">
        <v>0.96</v>
      </c>
      <c r="D44" s="81">
        <f t="shared" si="0"/>
        <v>4.9154775258915284E-4</v>
      </c>
      <c r="E44" s="82">
        <v>3486174.57</v>
      </c>
      <c r="J44" s="44"/>
    </row>
    <row r="45" spans="1:10" x14ac:dyDescent="0.3">
      <c r="A45" s="80" t="s">
        <v>50</v>
      </c>
      <c r="B45" s="99">
        <v>48.75</v>
      </c>
      <c r="C45" s="100">
        <v>3.36</v>
      </c>
      <c r="D45" s="81">
        <f t="shared" si="0"/>
        <v>3.3985078131114181E-4</v>
      </c>
      <c r="E45" s="82">
        <v>2097908.77</v>
      </c>
      <c r="J45" s="44"/>
    </row>
    <row r="46" spans="1:10" x14ac:dyDescent="0.3">
      <c r="A46" s="80" t="s">
        <v>51</v>
      </c>
      <c r="B46" s="99">
        <v>50.66</v>
      </c>
      <c r="C46" s="100">
        <v>86.59</v>
      </c>
      <c r="D46" s="81">
        <f t="shared" si="0"/>
        <v>8.9511647927373284E-4</v>
      </c>
      <c r="E46" s="82">
        <v>4991085.45</v>
      </c>
      <c r="J46" s="44"/>
    </row>
    <row r="47" spans="1:10" ht="16.2" thickBot="1" x14ac:dyDescent="0.35">
      <c r="A47" s="83" t="s">
        <v>52</v>
      </c>
      <c r="B47" s="99">
        <v>62.79</v>
      </c>
      <c r="C47" s="100">
        <v>39.33</v>
      </c>
      <c r="D47" s="84">
        <f t="shared" si="0"/>
        <v>6.6600579135470746E-4</v>
      </c>
      <c r="E47" s="85">
        <v>4562190.59</v>
      </c>
      <c r="J47" s="44"/>
    </row>
    <row r="48" spans="1:10" ht="16.2" thickBot="1" x14ac:dyDescent="0.35">
      <c r="A48" s="86" t="s">
        <v>53</v>
      </c>
      <c r="B48" s="87">
        <f>SUM(B36:B47)</f>
        <v>823.45999999999992</v>
      </c>
      <c r="C48" s="87">
        <f>SUM(C36:C47)</f>
        <v>481.40000000000003</v>
      </c>
      <c r="D48" s="88">
        <f>SUM(D36:D47)</f>
        <v>8.5100305220045386E-3</v>
      </c>
      <c r="E48" s="89">
        <f>SUM(E36:E47)</f>
        <v>48757261.870000005</v>
      </c>
      <c r="J48" s="44"/>
    </row>
    <row r="49" spans="1:10" ht="16.2" thickBot="1" x14ac:dyDescent="0.35">
      <c r="A49" s="90"/>
      <c r="B49" s="91"/>
      <c r="C49" s="91"/>
      <c r="D49" s="91"/>
      <c r="E49" s="91"/>
      <c r="F49" s="91"/>
      <c r="J49" s="44"/>
    </row>
    <row r="50" spans="1:10" x14ac:dyDescent="0.3">
      <c r="A50" s="92" t="s">
        <v>59</v>
      </c>
      <c r="B50" s="93"/>
      <c r="C50" s="93"/>
      <c r="D50" s="93"/>
      <c r="E50" s="93"/>
      <c r="F50" s="93"/>
      <c r="G50" s="222" t="s">
        <v>60</v>
      </c>
      <c r="H50" s="223"/>
      <c r="I50" s="223"/>
      <c r="J50" s="224"/>
    </row>
    <row r="51" spans="1:10" x14ac:dyDescent="0.3">
      <c r="A51" s="94" t="s">
        <v>54</v>
      </c>
      <c r="B51" s="95">
        <v>45253</v>
      </c>
      <c r="C51" s="96"/>
      <c r="D51" s="96"/>
      <c r="E51" s="96"/>
      <c r="F51" s="96"/>
      <c r="G51" s="225" t="s">
        <v>55</v>
      </c>
      <c r="H51" s="226"/>
      <c r="I51" s="226"/>
      <c r="J51" s="227"/>
    </row>
    <row r="52" spans="1:10" ht="30" customHeight="1" thickBot="1" x14ac:dyDescent="0.35">
      <c r="A52" s="97" t="s">
        <v>56</v>
      </c>
      <c r="B52" s="98"/>
      <c r="C52" s="98"/>
      <c r="D52" s="98"/>
      <c r="E52" s="98"/>
      <c r="F52" s="98"/>
      <c r="G52" s="228" t="s">
        <v>56</v>
      </c>
      <c r="H52" s="229"/>
      <c r="I52" s="229"/>
      <c r="J52" s="230"/>
    </row>
  </sheetData>
  <mergeCells count="13">
    <mergeCell ref="A11:J11"/>
    <mergeCell ref="A12:A14"/>
    <mergeCell ref="G50:J50"/>
    <mergeCell ref="G51:J51"/>
    <mergeCell ref="G52:J52"/>
    <mergeCell ref="B1:H1"/>
    <mergeCell ref="I1:J1"/>
    <mergeCell ref="B2:E2"/>
    <mergeCell ref="F2:J2"/>
    <mergeCell ref="B4:B7"/>
    <mergeCell ref="C4:C7"/>
    <mergeCell ref="D4:D8"/>
    <mergeCell ref="H4:H8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showGridLines="0" tabSelected="1" topLeftCell="A9" zoomScaleNormal="100" workbookViewId="0">
      <selection activeCell="N20" sqref="N20"/>
    </sheetView>
  </sheetViews>
  <sheetFormatPr defaultColWidth="9.109375" defaultRowHeight="15.6" x14ac:dyDescent="0.3"/>
  <cols>
    <col min="1" max="1" width="16.44140625" style="101" customWidth="1"/>
    <col min="2" max="2" width="15.33203125" style="101" customWidth="1"/>
    <col min="3" max="3" width="10" style="101" customWidth="1"/>
    <col min="4" max="4" width="11.88671875" style="101" customWidth="1"/>
    <col min="5" max="5" width="14.109375" style="101" customWidth="1"/>
    <col min="6" max="6" width="14.33203125" style="101" bestFit="1" customWidth="1"/>
    <col min="7" max="7" width="15.109375" style="101" customWidth="1"/>
    <col min="8" max="8" width="15.33203125" style="101" customWidth="1"/>
    <col min="9" max="9" width="17" style="101" customWidth="1"/>
    <col min="10" max="10" width="13.5546875" style="101" customWidth="1"/>
    <col min="11" max="11" width="9.109375" style="101" customWidth="1"/>
    <col min="12" max="22" width="9.109375" style="101"/>
    <col min="23" max="23" width="16.33203125" style="101" customWidth="1"/>
    <col min="24" max="24" width="13.44140625" style="101" customWidth="1"/>
    <col min="25" max="25" width="13.109375" style="101" customWidth="1"/>
    <col min="26" max="26" width="16.5546875" style="101" customWidth="1"/>
    <col min="27" max="27" width="15" style="101" customWidth="1"/>
    <col min="28" max="16384" width="9.109375" style="101"/>
  </cols>
  <sheetData>
    <row r="1" spans="1:10" ht="79.5" customHeight="1" thickBot="1" x14ac:dyDescent="0.35">
      <c r="A1" s="1"/>
      <c r="B1" s="195" t="s">
        <v>0</v>
      </c>
      <c r="C1" s="196"/>
      <c r="D1" s="196"/>
      <c r="E1" s="196"/>
      <c r="F1" s="196"/>
      <c r="G1" s="196"/>
      <c r="H1" s="196"/>
      <c r="I1" s="246" t="s">
        <v>1</v>
      </c>
      <c r="J1" s="247"/>
    </row>
    <row r="2" spans="1:10" ht="31.8" customHeight="1" x14ac:dyDescent="0.3">
      <c r="A2" s="3"/>
      <c r="B2" s="248">
        <v>2023</v>
      </c>
      <c r="C2" s="249"/>
      <c r="D2" s="249"/>
      <c r="E2" s="250"/>
      <c r="F2" s="251">
        <v>2024</v>
      </c>
      <c r="G2" s="252"/>
      <c r="H2" s="252"/>
      <c r="I2" s="252"/>
      <c r="J2" s="253"/>
    </row>
    <row r="3" spans="1:10" ht="80.400000000000006" customHeight="1" thickBot="1" x14ac:dyDescent="0.35">
      <c r="A3" s="102"/>
      <c r="B3" s="103" t="s">
        <v>2</v>
      </c>
      <c r="C3" s="103" t="s">
        <v>3</v>
      </c>
      <c r="D3" s="103" t="s">
        <v>4</v>
      </c>
      <c r="E3" s="104" t="s">
        <v>5</v>
      </c>
      <c r="F3" s="105" t="s">
        <v>6</v>
      </c>
      <c r="G3" s="106" t="s">
        <v>7</v>
      </c>
      <c r="H3" s="107" t="s">
        <v>4</v>
      </c>
      <c r="I3" s="106" t="s">
        <v>8</v>
      </c>
      <c r="J3" s="108" t="s">
        <v>9</v>
      </c>
    </row>
    <row r="4" spans="1:10" ht="51" customHeight="1" x14ac:dyDescent="0.3">
      <c r="A4" s="11" t="s">
        <v>10</v>
      </c>
      <c r="B4" s="254" t="s">
        <v>11</v>
      </c>
      <c r="C4" s="257">
        <v>828.21</v>
      </c>
      <c r="D4" s="259">
        <v>153332</v>
      </c>
      <c r="E4" s="109"/>
      <c r="F4" s="110"/>
      <c r="G4" s="111"/>
      <c r="H4" s="262">
        <v>153332</v>
      </c>
      <c r="I4" s="112"/>
      <c r="J4" s="113"/>
    </row>
    <row r="5" spans="1:10" x14ac:dyDescent="0.3">
      <c r="A5" s="17" t="s">
        <v>12</v>
      </c>
      <c r="B5" s="255"/>
      <c r="C5" s="258"/>
      <c r="D5" s="260"/>
      <c r="E5" s="109"/>
      <c r="F5" s="110"/>
      <c r="G5" s="114"/>
      <c r="H5" s="263"/>
      <c r="I5" s="112"/>
      <c r="J5" s="113"/>
    </row>
    <row r="6" spans="1:10" x14ac:dyDescent="0.3">
      <c r="A6" s="17" t="s">
        <v>13</v>
      </c>
      <c r="B6" s="255"/>
      <c r="C6" s="258"/>
      <c r="D6" s="260"/>
      <c r="E6" s="109"/>
      <c r="F6" s="115"/>
      <c r="G6" s="116"/>
      <c r="H6" s="263"/>
      <c r="I6" s="112"/>
      <c r="J6" s="113"/>
    </row>
    <row r="7" spans="1:10" x14ac:dyDescent="0.3">
      <c r="A7" s="17" t="s">
        <v>14</v>
      </c>
      <c r="B7" s="256"/>
      <c r="C7" s="256"/>
      <c r="D7" s="260"/>
      <c r="E7" s="117"/>
      <c r="F7" s="118"/>
      <c r="G7" s="119"/>
      <c r="H7" s="263"/>
      <c r="I7" s="120"/>
      <c r="J7" s="121"/>
    </row>
    <row r="8" spans="1:10" ht="16.2" thickBot="1" x14ac:dyDescent="0.35">
      <c r="A8" s="26" t="s">
        <v>15</v>
      </c>
      <c r="B8" s="122" t="s">
        <v>16</v>
      </c>
      <c r="C8" s="123">
        <v>690.97</v>
      </c>
      <c r="D8" s="261"/>
      <c r="E8" s="124"/>
      <c r="F8" s="125"/>
      <c r="G8" s="126"/>
      <c r="H8" s="264"/>
      <c r="I8" s="127"/>
      <c r="J8" s="128"/>
    </row>
    <row r="9" spans="1:10" x14ac:dyDescent="0.3">
      <c r="A9" s="129"/>
      <c r="B9" s="130" t="s">
        <v>17</v>
      </c>
      <c r="C9" s="131">
        <f>SUM(C4:C8)</f>
        <v>1519.18</v>
      </c>
      <c r="D9" s="132">
        <f>D4+D5+D8</f>
        <v>153332</v>
      </c>
      <c r="E9" s="133">
        <f>C9/D9</f>
        <v>9.90778180679832E-3</v>
      </c>
      <c r="F9" s="134">
        <v>1568.93</v>
      </c>
      <c r="G9" s="134">
        <v>1304.8599999999999</v>
      </c>
      <c r="H9" s="135">
        <v>153332</v>
      </c>
      <c r="I9" s="136">
        <f>F9/H9</f>
        <v>1.0232241149923044E-2</v>
      </c>
      <c r="J9" s="137">
        <f>G9/H9</f>
        <v>8.5100305220045386E-3</v>
      </c>
    </row>
    <row r="10" spans="1:10" ht="16.2" thickBot="1" x14ac:dyDescent="0.35">
      <c r="A10" s="138"/>
      <c r="J10" s="139"/>
    </row>
    <row r="11" spans="1:10" ht="24" customHeight="1" thickBot="1" x14ac:dyDescent="0.35">
      <c r="A11" s="231" t="s">
        <v>58</v>
      </c>
      <c r="B11" s="232"/>
      <c r="C11" s="232"/>
      <c r="D11" s="232"/>
      <c r="E11" s="232"/>
      <c r="F11" s="232"/>
      <c r="G11" s="232"/>
      <c r="H11" s="232"/>
      <c r="I11" s="232"/>
      <c r="J11" s="233"/>
    </row>
    <row r="12" spans="1:10" ht="31.2" x14ac:dyDescent="0.3">
      <c r="A12" s="234" t="s">
        <v>18</v>
      </c>
      <c r="B12" s="140" t="s">
        <v>19</v>
      </c>
      <c r="C12" s="141"/>
      <c r="D12" s="141"/>
      <c r="E12" s="142"/>
      <c r="F12" s="140" t="s">
        <v>20</v>
      </c>
      <c r="G12" s="142"/>
      <c r="H12" s="140" t="s">
        <v>21</v>
      </c>
      <c r="I12" s="142"/>
      <c r="J12" s="143" t="s">
        <v>22</v>
      </c>
    </row>
    <row r="13" spans="1:10" x14ac:dyDescent="0.3">
      <c r="A13" s="235"/>
      <c r="B13" s="144"/>
      <c r="C13" s="145"/>
      <c r="D13" s="145"/>
      <c r="E13" s="146"/>
      <c r="F13" s="144"/>
      <c r="G13" s="146"/>
      <c r="H13" s="144"/>
      <c r="I13" s="146"/>
      <c r="J13" s="147"/>
    </row>
    <row r="14" spans="1:10" s="150" customFormat="1" ht="39" customHeight="1" x14ac:dyDescent="0.3">
      <c r="A14" s="236"/>
      <c r="B14" s="148" t="s">
        <v>23</v>
      </c>
      <c r="C14" s="148" t="s">
        <v>24</v>
      </c>
      <c r="D14" s="148" t="s">
        <v>25</v>
      </c>
      <c r="E14" s="148" t="s">
        <v>26</v>
      </c>
      <c r="F14" s="148" t="s">
        <v>27</v>
      </c>
      <c r="G14" s="148" t="s">
        <v>28</v>
      </c>
      <c r="H14" s="148" t="s">
        <v>29</v>
      </c>
      <c r="I14" s="148" t="s">
        <v>28</v>
      </c>
      <c r="J14" s="149" t="s">
        <v>30</v>
      </c>
    </row>
    <row r="15" spans="1:10" ht="15.75" customHeight="1" x14ac:dyDescent="0.3">
      <c r="A15" s="151" t="s">
        <v>31</v>
      </c>
      <c r="B15" s="152">
        <v>9630358.1600000001</v>
      </c>
      <c r="C15" s="153" t="s">
        <v>32</v>
      </c>
      <c r="D15" s="154">
        <f>B48</f>
        <v>828.21080175999975</v>
      </c>
      <c r="E15" s="60">
        <f>D15/D17</f>
        <v>0.54516934442595766</v>
      </c>
      <c r="F15" s="152">
        <v>36010674.560000002</v>
      </c>
      <c r="G15" s="60">
        <f>F15/F17</f>
        <v>0.73393785982350501</v>
      </c>
      <c r="H15" s="154">
        <f>(B15*0.626)/1000</f>
        <v>6028.6042081599999</v>
      </c>
      <c r="I15" s="155">
        <f>H15/H17</f>
        <v>0.41810769609151976</v>
      </c>
      <c r="J15" s="156">
        <f>F15/D15</f>
        <v>43480.083190746926</v>
      </c>
    </row>
    <row r="16" spans="1:10" ht="15.75" customHeight="1" x14ac:dyDescent="0.3">
      <c r="A16" s="151" t="s">
        <v>33</v>
      </c>
      <c r="B16" s="152">
        <v>719756</v>
      </c>
      <c r="C16" s="153" t="s">
        <v>34</v>
      </c>
      <c r="D16" s="154">
        <f>C48</f>
        <v>690.97</v>
      </c>
      <c r="E16" s="60">
        <f>D16/D17</f>
        <v>0.4548306555740424</v>
      </c>
      <c r="F16" s="152">
        <v>13054343.789999999</v>
      </c>
      <c r="G16" s="60">
        <f>F16/F17</f>
        <v>0.26606214017649499</v>
      </c>
      <c r="H16" s="154">
        <f>(B16*10025/860)/1000</f>
        <v>8390.1789534883719</v>
      </c>
      <c r="I16" s="155">
        <f>H16/H17</f>
        <v>0.58189230390848024</v>
      </c>
      <c r="J16" s="156">
        <f>F16/D16</f>
        <v>18892.779411551874</v>
      </c>
    </row>
    <row r="17" spans="1:10" ht="15.75" customHeight="1" thickBot="1" x14ac:dyDescent="0.35">
      <c r="A17" s="157" t="s">
        <v>35</v>
      </c>
      <c r="B17" s="158"/>
      <c r="C17" s="158"/>
      <c r="D17" s="159">
        <f>SUM(D15:D16)</f>
        <v>1519.1808017599997</v>
      </c>
      <c r="E17" s="66"/>
      <c r="F17" s="160">
        <f>SUM(F15:F16)</f>
        <v>49065018.350000001</v>
      </c>
      <c r="G17" s="68"/>
      <c r="H17" s="159">
        <f>SUM(H15:H16)</f>
        <v>14418.783161648371</v>
      </c>
      <c r="I17" s="161"/>
      <c r="J17" s="162"/>
    </row>
    <row r="18" spans="1:10" ht="15.75" customHeight="1" x14ac:dyDescent="0.3">
      <c r="A18" s="163"/>
      <c r="B18" s="164"/>
      <c r="C18" s="164"/>
      <c r="D18" s="165"/>
      <c r="E18" s="74"/>
      <c r="F18" s="166"/>
      <c r="G18" s="76"/>
      <c r="H18" s="165"/>
      <c r="I18" s="167"/>
      <c r="J18" s="165"/>
    </row>
    <row r="19" spans="1:10" ht="15.75" customHeight="1" x14ac:dyDescent="0.3">
      <c r="A19" s="163"/>
      <c r="B19" s="164"/>
      <c r="C19" s="164"/>
      <c r="D19" s="165"/>
      <c r="E19" s="74"/>
      <c r="F19" s="166"/>
      <c r="G19" s="76"/>
      <c r="H19" s="165"/>
      <c r="I19" s="167"/>
      <c r="J19" s="165"/>
    </row>
    <row r="20" spans="1:10" ht="15.75" customHeight="1" x14ac:dyDescent="0.3">
      <c r="A20" s="163"/>
      <c r="B20" s="164"/>
      <c r="C20" s="164"/>
      <c r="D20" s="165"/>
      <c r="E20" s="74"/>
      <c r="F20" s="166"/>
      <c r="G20" s="76"/>
      <c r="H20" s="165"/>
      <c r="I20" s="167"/>
      <c r="J20" s="165"/>
    </row>
    <row r="21" spans="1:10" ht="15.75" customHeight="1" x14ac:dyDescent="0.3">
      <c r="A21" s="163"/>
      <c r="B21" s="164"/>
      <c r="C21" s="164"/>
      <c r="D21" s="165"/>
      <c r="E21" s="74"/>
      <c r="F21" s="166"/>
      <c r="G21" s="76"/>
      <c r="H21" s="165"/>
      <c r="I21" s="167"/>
      <c r="J21" s="165"/>
    </row>
    <row r="22" spans="1:10" ht="15.75" customHeight="1" x14ac:dyDescent="0.3">
      <c r="A22" s="163"/>
      <c r="B22" s="164"/>
      <c r="C22" s="164"/>
      <c r="D22" s="165"/>
      <c r="E22" s="74"/>
      <c r="F22" s="166"/>
      <c r="G22" s="76"/>
      <c r="H22" s="165"/>
      <c r="I22" s="167"/>
      <c r="J22" s="165"/>
    </row>
    <row r="23" spans="1:10" ht="15.75" customHeight="1" x14ac:dyDescent="0.3">
      <c r="A23" s="163"/>
      <c r="B23" s="164"/>
      <c r="C23" s="164"/>
      <c r="D23" s="165"/>
      <c r="E23" s="74"/>
      <c r="F23" s="166"/>
      <c r="G23" s="76"/>
      <c r="H23" s="165"/>
      <c r="I23" s="167"/>
      <c r="J23" s="165"/>
    </row>
    <row r="24" spans="1:10" ht="15.75" customHeight="1" x14ac:dyDescent="0.3">
      <c r="A24" s="163"/>
      <c r="B24" s="164"/>
      <c r="C24" s="164"/>
      <c r="D24" s="165"/>
      <c r="E24" s="74"/>
      <c r="F24" s="166"/>
      <c r="G24" s="76"/>
      <c r="H24" s="165"/>
      <c r="I24" s="167"/>
      <c r="J24" s="165"/>
    </row>
    <row r="25" spans="1:10" ht="24" customHeight="1" x14ac:dyDescent="0.3">
      <c r="A25" s="138"/>
      <c r="J25" s="139"/>
    </row>
    <row r="26" spans="1:10" ht="27.75" customHeight="1" x14ac:dyDescent="0.3">
      <c r="A26" s="138"/>
      <c r="J26" s="139"/>
    </row>
    <row r="27" spans="1:10" ht="15.75" customHeight="1" x14ac:dyDescent="0.3">
      <c r="A27" s="138"/>
      <c r="J27" s="139"/>
    </row>
    <row r="28" spans="1:10" ht="33" customHeight="1" x14ac:dyDescent="0.3">
      <c r="A28" s="138"/>
      <c r="J28" s="139"/>
    </row>
    <row r="29" spans="1:10" ht="15.75" customHeight="1" x14ac:dyDescent="0.3">
      <c r="A29" s="138"/>
      <c r="J29" s="139"/>
    </row>
    <row r="30" spans="1:10" ht="15.75" customHeight="1" x14ac:dyDescent="0.3">
      <c r="A30" s="138"/>
      <c r="J30" s="139"/>
    </row>
    <row r="31" spans="1:10" ht="15.75" customHeight="1" x14ac:dyDescent="0.3">
      <c r="A31" s="138"/>
      <c r="J31" s="139"/>
    </row>
    <row r="32" spans="1:10" ht="15.75" customHeight="1" x14ac:dyDescent="0.3">
      <c r="A32" s="138"/>
      <c r="J32" s="139"/>
    </row>
    <row r="33" spans="1:10" ht="15.75" customHeight="1" x14ac:dyDescent="0.3">
      <c r="A33" s="138"/>
      <c r="J33" s="139"/>
    </row>
    <row r="34" spans="1:10" x14ac:dyDescent="0.3">
      <c r="A34" s="138"/>
      <c r="J34" s="139"/>
    </row>
    <row r="35" spans="1:10" ht="62.4" x14ac:dyDescent="0.3">
      <c r="A35" s="168" t="s">
        <v>36</v>
      </c>
      <c r="B35" s="169" t="s">
        <v>37</v>
      </c>
      <c r="C35" s="169" t="s">
        <v>38</v>
      </c>
      <c r="D35" s="169" t="s">
        <v>39</v>
      </c>
      <c r="E35" s="169" t="s">
        <v>40</v>
      </c>
      <c r="J35" s="139"/>
    </row>
    <row r="36" spans="1:10" x14ac:dyDescent="0.3">
      <c r="A36" s="80" t="s">
        <v>41</v>
      </c>
      <c r="B36" s="170">
        <v>80.444176399999975</v>
      </c>
      <c r="C36" s="170">
        <v>177.93</v>
      </c>
      <c r="D36" s="171">
        <f>(B36+C36)/153332</f>
        <v>1.6850636292489501E-3</v>
      </c>
      <c r="E36" s="172">
        <v>7956549.21</v>
      </c>
      <c r="J36" s="139"/>
    </row>
    <row r="37" spans="1:10" x14ac:dyDescent="0.3">
      <c r="A37" s="80" t="s">
        <v>42</v>
      </c>
      <c r="B37" s="170">
        <v>68.99427571999999</v>
      </c>
      <c r="C37" s="170">
        <v>200.38</v>
      </c>
      <c r="D37" s="171">
        <f t="shared" ref="D37:D47" si="0">(B37+C37)/153332</f>
        <v>1.7568040312524458E-3</v>
      </c>
      <c r="E37" s="172">
        <v>6532344.29</v>
      </c>
      <c r="J37" s="139"/>
    </row>
    <row r="38" spans="1:10" x14ac:dyDescent="0.3">
      <c r="A38" s="80" t="s">
        <v>43</v>
      </c>
      <c r="B38" s="170">
        <v>64.296448319999996</v>
      </c>
      <c r="C38" s="170">
        <v>109.69</v>
      </c>
      <c r="D38" s="171">
        <f t="shared" si="0"/>
        <v>1.1347040951660448E-3</v>
      </c>
      <c r="E38" s="172">
        <v>4209753.16</v>
      </c>
      <c r="J38" s="139"/>
    </row>
    <row r="39" spans="1:10" x14ac:dyDescent="0.3">
      <c r="A39" s="80" t="s">
        <v>44</v>
      </c>
      <c r="B39" s="170">
        <v>54.054018599999999</v>
      </c>
      <c r="C39" s="170">
        <v>38.869999999999997</v>
      </c>
      <c r="D39" s="171">
        <f t="shared" si="0"/>
        <v>6.0603147809980956E-4</v>
      </c>
      <c r="E39" s="172">
        <v>2484313.0699999998</v>
      </c>
      <c r="J39" s="139"/>
    </row>
    <row r="40" spans="1:10" x14ac:dyDescent="0.3">
      <c r="A40" s="80" t="s">
        <v>45</v>
      </c>
      <c r="B40" s="170">
        <v>49.580429319999993</v>
      </c>
      <c r="C40" s="170">
        <v>0</v>
      </c>
      <c r="D40" s="171">
        <f t="shared" si="0"/>
        <v>3.2335343776902401E-4</v>
      </c>
      <c r="E40" s="172">
        <v>1850618.3502</v>
      </c>
      <c r="J40" s="139"/>
    </row>
    <row r="41" spans="1:10" x14ac:dyDescent="0.3">
      <c r="A41" s="80" t="s">
        <v>46</v>
      </c>
      <c r="B41" s="170">
        <v>54.255464999999901</v>
      </c>
      <c r="C41" s="170">
        <v>0</v>
      </c>
      <c r="D41" s="171">
        <f t="shared" si="0"/>
        <v>3.5384306602666044E-4</v>
      </c>
      <c r="E41" s="172">
        <v>1753839.4499999969</v>
      </c>
      <c r="J41" s="139"/>
    </row>
    <row r="42" spans="1:10" x14ac:dyDescent="0.3">
      <c r="A42" s="80" t="s">
        <v>47</v>
      </c>
      <c r="B42" s="170">
        <v>105.95566359999999</v>
      </c>
      <c r="C42" s="170">
        <v>0</v>
      </c>
      <c r="D42" s="171">
        <f t="shared" si="0"/>
        <v>6.9102120627135882E-4</v>
      </c>
      <c r="E42" s="172">
        <v>3942536.3200000003</v>
      </c>
      <c r="J42" s="139"/>
    </row>
    <row r="43" spans="1:10" x14ac:dyDescent="0.3">
      <c r="A43" s="80" t="s">
        <v>48</v>
      </c>
      <c r="B43" s="170">
        <v>129.22396979999999</v>
      </c>
      <c r="C43" s="170">
        <v>0</v>
      </c>
      <c r="D43" s="171">
        <f t="shared" si="0"/>
        <v>8.4277234888999034E-4</v>
      </c>
      <c r="E43" s="172">
        <v>7528047.5429999996</v>
      </c>
      <c r="J43" s="139"/>
    </row>
    <row r="44" spans="1:10" x14ac:dyDescent="0.3">
      <c r="A44" s="80" t="s">
        <v>49</v>
      </c>
      <c r="B44" s="170">
        <v>80.460516399999989</v>
      </c>
      <c r="C44" s="170">
        <v>0</v>
      </c>
      <c r="D44" s="171">
        <f t="shared" si="0"/>
        <v>5.2474706127879367E-4</v>
      </c>
      <c r="E44" s="172">
        <v>2956456.1840000004</v>
      </c>
      <c r="J44" s="139"/>
    </row>
    <row r="45" spans="1:10" x14ac:dyDescent="0.3">
      <c r="A45" s="80" t="s">
        <v>50</v>
      </c>
      <c r="B45" s="170">
        <v>43.469155799999996</v>
      </c>
      <c r="C45" s="170">
        <v>0</v>
      </c>
      <c r="D45" s="171">
        <f t="shared" si="0"/>
        <v>2.8349695953877856E-4</v>
      </c>
      <c r="E45" s="172">
        <v>1582075.0889999999</v>
      </c>
      <c r="J45" s="139"/>
    </row>
    <row r="46" spans="1:10" x14ac:dyDescent="0.3">
      <c r="A46" s="80" t="s">
        <v>51</v>
      </c>
      <c r="B46" s="170">
        <v>43.87733759999999</v>
      </c>
      <c r="C46" s="170">
        <v>45.77</v>
      </c>
      <c r="D46" s="171">
        <f t="shared" si="0"/>
        <v>5.8466163357942232E-4</v>
      </c>
      <c r="E46" s="172">
        <v>2682273.7400000002</v>
      </c>
      <c r="J46" s="139"/>
    </row>
    <row r="47" spans="1:10" ht="16.2" thickBot="1" x14ac:dyDescent="0.35">
      <c r="A47" s="83" t="s">
        <v>52</v>
      </c>
      <c r="B47" s="173">
        <v>53.599345199999988</v>
      </c>
      <c r="C47" s="173">
        <v>118.33</v>
      </c>
      <c r="D47" s="174">
        <f t="shared" si="0"/>
        <v>1.1212880885920747E-3</v>
      </c>
      <c r="E47" s="175">
        <v>5586211.9400000004</v>
      </c>
      <c r="J47" s="139"/>
    </row>
    <row r="48" spans="1:10" ht="16.2" thickBot="1" x14ac:dyDescent="0.35">
      <c r="A48" s="176" t="s">
        <v>53</v>
      </c>
      <c r="B48" s="177">
        <f>SUM(B36:B47)</f>
        <v>828.21080175999975</v>
      </c>
      <c r="C48" s="177">
        <f>SUM(C36:C47)</f>
        <v>690.97</v>
      </c>
      <c r="D48" s="178">
        <f>SUM(D36:D47)</f>
        <v>9.9077870357133519E-3</v>
      </c>
      <c r="E48" s="179">
        <f>SUM(E36:E47)</f>
        <v>49065018.346199997</v>
      </c>
      <c r="J48" s="139"/>
    </row>
    <row r="49" spans="1:10" ht="16.2" thickBot="1" x14ac:dyDescent="0.35">
      <c r="A49" s="180"/>
      <c r="B49" s="181"/>
      <c r="C49" s="181"/>
      <c r="D49" s="181"/>
      <c r="E49" s="181"/>
      <c r="F49" s="181"/>
      <c r="J49" s="139"/>
    </row>
    <row r="50" spans="1:10" x14ac:dyDescent="0.3">
      <c r="A50" s="182" t="s">
        <v>59</v>
      </c>
      <c r="B50" s="183"/>
      <c r="C50" s="183"/>
      <c r="D50" s="183"/>
      <c r="E50" s="183"/>
      <c r="F50" s="183"/>
      <c r="G50" s="237" t="s">
        <v>60</v>
      </c>
      <c r="H50" s="238"/>
      <c r="I50" s="238"/>
      <c r="J50" s="239"/>
    </row>
    <row r="51" spans="1:10" x14ac:dyDescent="0.3">
      <c r="A51" s="184" t="s">
        <v>54</v>
      </c>
      <c r="B51" s="185">
        <v>45253</v>
      </c>
      <c r="C51" s="186"/>
      <c r="D51" s="186"/>
      <c r="E51" s="186"/>
      <c r="F51" s="186"/>
      <c r="G51" s="240" t="s">
        <v>55</v>
      </c>
      <c r="H51" s="241"/>
      <c r="I51" s="241"/>
      <c r="J51" s="242"/>
    </row>
    <row r="52" spans="1:10" ht="30" customHeight="1" thickBot="1" x14ac:dyDescent="0.35">
      <c r="A52" s="187" t="s">
        <v>56</v>
      </c>
      <c r="B52" s="188"/>
      <c r="C52" s="188"/>
      <c r="D52" s="188"/>
      <c r="E52" s="188"/>
      <c r="F52" s="188"/>
      <c r="G52" s="243" t="s">
        <v>56</v>
      </c>
      <c r="H52" s="244"/>
      <c r="I52" s="244"/>
      <c r="J52" s="245"/>
    </row>
  </sheetData>
  <mergeCells count="13">
    <mergeCell ref="B1:H1"/>
    <mergeCell ref="I1:J1"/>
    <mergeCell ref="B2:E2"/>
    <mergeCell ref="F2:J2"/>
    <mergeCell ref="B4:B7"/>
    <mergeCell ref="C4:C7"/>
    <mergeCell ref="D4:D8"/>
    <mergeCell ref="H4:H8"/>
    <mergeCell ref="A11:J11"/>
    <mergeCell ref="A12:A14"/>
    <mergeCell ref="G50:J50"/>
    <mergeCell ref="G51:J51"/>
    <mergeCell ref="G52:J52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C10" sqref="C10"/>
    </sheetView>
  </sheetViews>
  <sheetFormatPr defaultRowHeight="14.4" x14ac:dyDescent="0.3"/>
  <cols>
    <col min="1" max="1" width="18.6640625" style="194" customWidth="1"/>
    <col min="2" max="2" width="22.109375" style="194" customWidth="1"/>
    <col min="3" max="3" width="81.33203125" style="194" customWidth="1"/>
  </cols>
  <sheetData>
    <row r="1" spans="1:3" x14ac:dyDescent="0.3">
      <c r="A1" s="265" t="s">
        <v>61</v>
      </c>
      <c r="B1" s="265"/>
      <c r="C1" s="265"/>
    </row>
    <row r="2" spans="1:3" x14ac:dyDescent="0.3">
      <c r="A2" s="189" t="s">
        <v>62</v>
      </c>
      <c r="B2" s="266" t="s">
        <v>70</v>
      </c>
      <c r="C2" s="266"/>
    </row>
    <row r="3" spans="1:3" x14ac:dyDescent="0.3">
      <c r="A3" s="189" t="s">
        <v>63</v>
      </c>
      <c r="B3" s="266" t="s">
        <v>69</v>
      </c>
      <c r="C3" s="266"/>
    </row>
    <row r="4" spans="1:3" x14ac:dyDescent="0.3">
      <c r="A4" s="190" t="s">
        <v>64</v>
      </c>
      <c r="B4" s="190" t="s">
        <v>65</v>
      </c>
      <c r="C4" s="190" t="s">
        <v>66</v>
      </c>
    </row>
    <row r="5" spans="1:3" x14ac:dyDescent="0.3">
      <c r="A5" s="191" t="s">
        <v>67</v>
      </c>
      <c r="B5" s="192">
        <v>45231</v>
      </c>
      <c r="C5" s="193" t="s">
        <v>68</v>
      </c>
    </row>
  </sheetData>
  <mergeCells count="3">
    <mergeCell ref="A1:C1"/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Rev 0-2025</vt:lpstr>
      <vt:lpstr>Rev 0-2024</vt:lpstr>
      <vt:lpstr>Revizyon Tablosu</vt:lpstr>
      <vt:lpstr>'Rev 0-2024'!Yazdırma_Başlıkları</vt:lpstr>
      <vt:lpstr>'Rev 0-2025'!Yazdırma_Başlıkları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2025-05-26T21:46:40Z</dcterms:modified>
</cp:coreProperties>
</file>